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toledo\Desktop\Nouvelle arboresence\Consultation\DAF_2024_001698_Nettoyage des locaux, de plonge et de la vitrerie BDX et Agen\DCE\LOT 2\"/>
    </mc:Choice>
  </mc:AlternateContent>
  <bookViews>
    <workbookView xWindow="0" yWindow="0" windowWidth="28800" windowHeight="12468" activeTab="2"/>
  </bookViews>
  <sheets>
    <sheet name="1.1a -Nature et Fréquence" sheetId="4" r:id="rId1"/>
    <sheet name="1.1b - Mono Martignas" sheetId="1" r:id="rId2"/>
    <sheet name="1.1c - Vitrerie" sheetId="2" r:id="rId3"/>
  </sheets>
  <definedNames>
    <definedName name="_xlnm._FilterDatabase" localSheetId="1" hidden="1">'1.1b - Mono Martignas'!$A$219:$D$238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0" i="1" l="1"/>
  <c r="E4" i="1"/>
  <c r="I12" i="1"/>
  <c r="H12" i="1"/>
  <c r="G12" i="1"/>
  <c r="F12" i="1"/>
  <c r="E12" i="1"/>
  <c r="D12" i="1" l="1"/>
  <c r="L7" i="1"/>
  <c r="L8" i="1"/>
  <c r="L6" i="1"/>
  <c r="L5" i="1"/>
  <c r="L3" i="1"/>
  <c r="F5" i="1" l="1"/>
  <c r="I4" i="1"/>
  <c r="I5" i="1"/>
  <c r="I6" i="1"/>
  <c r="I7" i="1"/>
  <c r="I8" i="1"/>
  <c r="I9" i="1"/>
  <c r="I10" i="1"/>
  <c r="I11" i="1"/>
  <c r="H4" i="1"/>
  <c r="H5" i="1"/>
  <c r="H6" i="1"/>
  <c r="H7" i="1"/>
  <c r="H8" i="1"/>
  <c r="H9" i="1"/>
  <c r="H10" i="1"/>
  <c r="H11" i="1"/>
  <c r="G4" i="1"/>
  <c r="G5" i="1"/>
  <c r="G6" i="1"/>
  <c r="G7" i="1"/>
  <c r="G8" i="1"/>
  <c r="G9" i="1"/>
  <c r="G10" i="1"/>
  <c r="G11" i="1"/>
  <c r="F4" i="1"/>
  <c r="D4" i="1" s="1"/>
  <c r="F6" i="1"/>
  <c r="F7" i="1"/>
  <c r="F8" i="1"/>
  <c r="F9" i="1"/>
  <c r="F10" i="1"/>
  <c r="F11" i="1"/>
  <c r="E5" i="1"/>
  <c r="D5" i="1" s="1"/>
  <c r="E6" i="1"/>
  <c r="E7" i="1"/>
  <c r="E8" i="1"/>
  <c r="E9" i="1"/>
  <c r="E10" i="1"/>
  <c r="E11" i="1"/>
  <c r="D6" i="1" l="1"/>
  <c r="E3" i="1"/>
  <c r="E13" i="1" l="1"/>
  <c r="I17" i="1"/>
  <c r="I289" i="1" l="1"/>
  <c r="I194" i="1" l="1"/>
  <c r="J10" i="1" l="1"/>
  <c r="I272" i="1"/>
  <c r="I264" i="1"/>
  <c r="I254" i="1"/>
  <c r="I240" i="1"/>
  <c r="I219" i="1"/>
  <c r="I213" i="1"/>
  <c r="E26" i="2" l="1"/>
  <c r="D26" i="2"/>
  <c r="C26" i="2"/>
  <c r="I201" i="1"/>
  <c r="I188" i="1"/>
  <c r="I179" i="1"/>
  <c r="I169" i="1"/>
  <c r="I149" i="1"/>
  <c r="I136" i="1"/>
  <c r="I125" i="1"/>
  <c r="I115" i="1"/>
  <c r="I106" i="1"/>
  <c r="I96" i="1"/>
  <c r="I81" i="1"/>
  <c r="I44" i="1"/>
  <c r="I3" i="1"/>
  <c r="G3" i="1"/>
  <c r="F3" i="1"/>
  <c r="H3" i="1"/>
  <c r="D3" i="1" l="1"/>
  <c r="T8" i="1"/>
  <c r="J12" i="1"/>
  <c r="T9" i="1"/>
  <c r="D11" i="1"/>
  <c r="I13" i="1"/>
  <c r="H13" i="1"/>
  <c r="D9" i="1"/>
  <c r="F13" i="1"/>
  <c r="G13" i="1"/>
  <c r="D10" i="1"/>
  <c r="D8" i="1"/>
  <c r="D7" i="1"/>
  <c r="D13" i="1" l="1"/>
  <c r="L4" i="1"/>
</calcChain>
</file>

<file path=xl/comments1.xml><?xml version="1.0" encoding="utf-8"?>
<comments xmlns="http://schemas.openxmlformats.org/spreadsheetml/2006/main">
  <authors>
    <author>FOSSES Nelly SA CL NORMALE DEF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FOSSES Nelly SA CL NORMALE DEF:</t>
        </r>
        <r>
          <rPr>
            <sz val="9"/>
            <color indexed="81"/>
            <rFont val="Tahoma"/>
            <family val="2"/>
          </rPr>
          <t xml:space="preserve">
dans le CCTP : 
Poste 1 : prestations de nettoyage des locaux, des abords et de la vitrerie des sites implantés à Martignas Sur Jalles
 Bénéficiaires :
• GSBdD BMA Pôle de Martignas
• Entité D057
• CMA
PAS DE REREFENCE A CES SERVICES DANS LA MONOGRAPHIE ???
</t>
        </r>
      </text>
    </comment>
  </commentList>
</comments>
</file>

<file path=xl/comments2.xml><?xml version="1.0" encoding="utf-8"?>
<comments xmlns="http://schemas.openxmlformats.org/spreadsheetml/2006/main">
  <authors>
    <author>FOSSES Nelly SA CL NORMALE DEF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FOSSES Nelly SA CL NORMALE DEF:</t>
        </r>
        <r>
          <rPr>
            <sz val="9"/>
            <color indexed="81"/>
            <rFont val="Tahoma"/>
            <family val="2"/>
          </rPr>
          <t xml:space="preserve">
dans le CCTP : 
Poste 1 : prestations de nettoyage des locaux, des abords et de la vitrerie des sites implantés à Martignas Sur Jalles
 Bénéficiaires :
• GSBdD BMA Pôle de Martignas
• Entité D057
• CMA
PAS DE REREFENCE A CES SERVICES DANS LA MONOGRAPHIE ???
</t>
        </r>
      </text>
    </comment>
  </commentList>
</comments>
</file>

<file path=xl/comments3.xml><?xml version="1.0" encoding="utf-8"?>
<comments xmlns="http://schemas.openxmlformats.org/spreadsheetml/2006/main">
  <authors>
    <author>FOSSES Nelly SA CL NORMALE DEF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FOSSES Nelly SA CL NORMALE DEF:</t>
        </r>
        <r>
          <rPr>
            <sz val="9"/>
            <color indexed="81"/>
            <rFont val="Tahoma"/>
            <family val="2"/>
          </rPr>
          <t xml:space="preserve">
dans le CCTP : 
Poste 1 : prestations de nettoyage des locaux, des abords et de la vitrerie des sites implantés à Martignas Sur Jalles
 Bénéficiaires :
• GSBdD BMA Pôle de Martignas
• Entité D057
• CMA
PAS DE REREFENCE A CES SERVICES DANS LA MONOGRAPHIE ???
</t>
        </r>
      </text>
    </comment>
  </commentList>
</comments>
</file>

<file path=xl/sharedStrings.xml><?xml version="1.0" encoding="utf-8"?>
<sst xmlns="http://schemas.openxmlformats.org/spreadsheetml/2006/main" count="1955" uniqueCount="343">
  <si>
    <t>DENOMINATION GENERALE</t>
  </si>
  <si>
    <t>SURFACE TOTAL PAR SEGMENT</t>
  </si>
  <si>
    <t xml:space="preserve">Surface en prestation hebdomadaire </t>
  </si>
  <si>
    <t>Surface en prestation Bimensuelle</t>
  </si>
  <si>
    <t>Surface en prestation mensuelle</t>
  </si>
  <si>
    <t>REPARTITION SANITAIRES</t>
  </si>
  <si>
    <t>COULOIR/HALL/ESCALIER</t>
  </si>
  <si>
    <t>TOTAL LAVABO</t>
  </si>
  <si>
    <t>TOTAL WC</t>
  </si>
  <si>
    <t>BUREAUX COMMUNS</t>
  </si>
  <si>
    <t>TOTAL DOUCHE</t>
  </si>
  <si>
    <t>BUREAUX AUTORITÉ</t>
  </si>
  <si>
    <t>TOTAL URINOIR</t>
  </si>
  <si>
    <t>SANITAIRES</t>
  </si>
  <si>
    <t>VESTIAIRES</t>
  </si>
  <si>
    <t>CONT.FEM</t>
  </si>
  <si>
    <t xml:space="preserve">SALLE FORMATION / REUNION </t>
  </si>
  <si>
    <t xml:space="preserve">EFFECTIF TOTAL SITE </t>
  </si>
  <si>
    <t>LIEUX DE STOCKAGES / LOCAL TECHNIQUE</t>
  </si>
  <si>
    <t>ESPACE VIE / DETENTE</t>
  </si>
  <si>
    <t>NOMBRE DE BATIMENTS</t>
  </si>
  <si>
    <t xml:space="preserve">SALLE DE SPORT </t>
  </si>
  <si>
    <t>SURFACE TOTALE</t>
  </si>
  <si>
    <t>EFFECTIF :</t>
  </si>
  <si>
    <t>SURFACE :</t>
  </si>
  <si>
    <t>Dénomination générale</t>
  </si>
  <si>
    <t xml:space="preserve"> n° de pièce </t>
  </si>
  <si>
    <t xml:space="preserve">nom de la pièce </t>
  </si>
  <si>
    <t>surface M²</t>
  </si>
  <si>
    <t>Type de sol</t>
  </si>
  <si>
    <t>Fréquence</t>
  </si>
  <si>
    <t>Lavabos</t>
  </si>
  <si>
    <t>WC</t>
  </si>
  <si>
    <t>Douches</t>
  </si>
  <si>
    <t>Urinoirs</t>
  </si>
  <si>
    <t>Mirroirs</t>
  </si>
  <si>
    <t>Bimensuel</t>
  </si>
  <si>
    <t>Thermoplastique</t>
  </si>
  <si>
    <t>Hebdomadaire</t>
  </si>
  <si>
    <t>Carrelage</t>
  </si>
  <si>
    <t>Journalier</t>
  </si>
  <si>
    <t>POINTS PARTICULIERS: Vidage des cendriers aux abords des bâtiments en hebdomadaire et nettoyage des miroirs mensuel</t>
  </si>
  <si>
    <t>Mensuel</t>
  </si>
  <si>
    <t>Dépoussiérage et désinfection des plans de travail</t>
  </si>
  <si>
    <t>m²</t>
  </si>
  <si>
    <t>NOM DU BATIMENT</t>
  </si>
  <si>
    <t>Surface sans nacelle</t>
  </si>
  <si>
    <t xml:space="preserve">Surface avec nacelle </t>
  </si>
  <si>
    <t>Point particulier / commentaire</t>
  </si>
  <si>
    <t xml:space="preserve">TOTAL </t>
  </si>
  <si>
    <t>BÂTIMENT - 69</t>
  </si>
  <si>
    <t>TYPE A (salles de réunion, conférence, et de cours)</t>
  </si>
  <si>
    <t>Description de la prestation forfaitaire</t>
  </si>
  <si>
    <t>Q</t>
  </si>
  <si>
    <t>H</t>
  </si>
  <si>
    <t>M</t>
  </si>
  <si>
    <t>T</t>
  </si>
  <si>
    <t>S</t>
  </si>
  <si>
    <t>A</t>
  </si>
  <si>
    <t>Aération des locaux si possibilité</t>
  </si>
  <si>
    <t>X</t>
  </si>
  <si>
    <t>Aspiration des sols textiles</t>
  </si>
  <si>
    <t>Détachage ponctuel des sols textiles</t>
  </si>
  <si>
    <t>Fermeture des fenêtres, portes, extinction des lumières en fin de prestation</t>
  </si>
  <si>
    <t xml:space="preserve">lavage après aspiration ou balayage préalable </t>
  </si>
  <si>
    <t>TYPE B (bureaux, locaux techniques, vestiaires sans point d'eau)</t>
  </si>
  <si>
    <t>Balayage humide des sols PVC, carrelés et bétons peints</t>
  </si>
  <si>
    <t>Détachage ponctuel des sols</t>
  </si>
  <si>
    <t>TYPEB Bis (bureaux des autorités)</t>
  </si>
  <si>
    <t>TYPE C (communs, circulations, halls, couloirs, escaliers)</t>
  </si>
  <si>
    <t>Ramassage à vue et enlèvement des déchets au sol</t>
  </si>
  <si>
    <t>Nettoyage intérieur des cabines d’ascenseur ;</t>
  </si>
  <si>
    <t>lavage après aspiration ou balayage préalable des sols</t>
  </si>
  <si>
    <t>TYPE S (sanitaires, douches, lavabos, vestiaires avec point d'eau)</t>
  </si>
  <si>
    <t>Balayage et lavage des sols carrelés avec un produit détergent désinfectant rémanent</t>
  </si>
  <si>
    <t xml:space="preserve">Nettoyage et désinfection des cuvettes WC, des abattants et des couvercles, des urinoirs  </t>
  </si>
  <si>
    <t xml:space="preserve"> TYPE V (locaux vie, salle détente, permanence)</t>
  </si>
  <si>
    <t>TYPE SP (gymnase, salle de sport, de musculation, dojo, piscine...)</t>
  </si>
  <si>
    <t>TYPE M (salles de soins, salles de consultations , infirmerie, chambre malade)</t>
  </si>
  <si>
    <t xml:space="preserve"> TYPE H (hébergement, chambres, dortoirs)</t>
  </si>
  <si>
    <t>Aspiration des moquettes, tapis ;</t>
  </si>
  <si>
    <t>nettoyage désinfection des points de contact</t>
  </si>
  <si>
    <t xml:space="preserve">Vidage des poubelles (respect du tri sélectif ), collecte et évacuation et changement des sacs si nécessaire </t>
  </si>
  <si>
    <t xml:space="preserve">*Les points de contact inclus dans la prestation de nettoyage sont : </t>
  </si>
  <si>
    <r>
      <t>-</t>
    </r>
    <r>
      <rPr>
        <b/>
        <sz val="7"/>
        <color rgb="FF000000"/>
        <rFont val="Marianne"/>
        <family val="3"/>
      </rPr>
      <t xml:space="preserve">  </t>
    </r>
    <r>
      <rPr>
        <b/>
        <sz val="11"/>
        <color rgb="FF000000"/>
        <rFont val="Marianne"/>
        <family val="3"/>
      </rPr>
      <t>les poignées de portes et le contour de la poignée sur la porte</t>
    </r>
  </si>
  <si>
    <t xml:space="preserve">- les divers distributeurs (essuie-mains, papier hygiènique, distributeurs de savon) </t>
  </si>
  <si>
    <t>- les interrupteurs.</t>
  </si>
  <si>
    <t xml:space="preserve">TYPE </t>
  </si>
  <si>
    <t>Miroirs</t>
  </si>
  <si>
    <t>CAMP DE SOUGE</t>
  </si>
  <si>
    <t>C</t>
  </si>
  <si>
    <t>B</t>
  </si>
  <si>
    <t>V</t>
  </si>
  <si>
    <t>SP</t>
  </si>
  <si>
    <t>TYPE</t>
  </si>
  <si>
    <t>HALL</t>
  </si>
  <si>
    <t>CIRCULATION</t>
  </si>
  <si>
    <t>SALLE DETENTE</t>
  </si>
  <si>
    <t>RDC</t>
  </si>
  <si>
    <t xml:space="preserve">POINTS PARTICULIERS: Vidage des cendriers aux abords des bâtiments en hebdomadaire </t>
  </si>
  <si>
    <t>SECRETARIAT</t>
  </si>
  <si>
    <t>ENTREE NORD</t>
  </si>
  <si>
    <t>SANITAIRE</t>
  </si>
  <si>
    <t>SALLE D'ACCUEIL</t>
  </si>
  <si>
    <t>BUREAUX MEDECINS</t>
  </si>
  <si>
    <t>BUREAU MEDECIN CHEF</t>
  </si>
  <si>
    <t>SALLE D'URGENCE</t>
  </si>
  <si>
    <t>SALLE VACCINATIONS</t>
  </si>
  <si>
    <t>SALLE BIOMETRIE</t>
  </si>
  <si>
    <t>SALLE DE SOIN</t>
  </si>
  <si>
    <t>SALLE D'ATTENTE</t>
  </si>
  <si>
    <t xml:space="preserve">BATIMENT N° 182 POSTE DE COMMANDEMENT                       </t>
  </si>
  <si>
    <t>SAS ENTREE</t>
  </si>
  <si>
    <t>PALIER + ESCALIER</t>
  </si>
  <si>
    <t>CIRCULATION D+G</t>
  </si>
  <si>
    <t>SANITAIRES HOMMES</t>
  </si>
  <si>
    <t>SANITAIRES FEMMES</t>
  </si>
  <si>
    <t>BUREAUX</t>
  </si>
  <si>
    <t>PALIER</t>
  </si>
  <si>
    <t>ESCALIER</t>
  </si>
  <si>
    <t>DOUCHES</t>
  </si>
  <si>
    <t>BUREAU C2</t>
  </si>
  <si>
    <t>BUREAU OSA</t>
  </si>
  <si>
    <t>SALLE DE REUNION</t>
  </si>
  <si>
    <t>CIRCULATIONS</t>
  </si>
  <si>
    <t>1ER NIVEAU</t>
  </si>
  <si>
    <t>2ME NIVEAU</t>
  </si>
  <si>
    <t>2EME NIVEAU</t>
  </si>
  <si>
    <t>3EME NIVEAU</t>
  </si>
  <si>
    <t>4EME NIVEAU</t>
  </si>
  <si>
    <t>EXTENSION RDC</t>
  </si>
  <si>
    <t>Parquet</t>
  </si>
  <si>
    <t xml:space="preserve">BATIMENT N° 256  INSTRUCTION                           </t>
  </si>
  <si>
    <t>ESCALIERS</t>
  </si>
  <si>
    <t xml:space="preserve">BATIMENT N° 207 D GRANIT AILE DROITE                                </t>
  </si>
  <si>
    <t>VESTIAIRES H (DOUCHES)</t>
  </si>
  <si>
    <t>VESTIARES F (DOUCHES)</t>
  </si>
  <si>
    <t>POINTS PARTICULIERS: Vidage des cendriers aux abords des bâtiments en hebdomadaire</t>
  </si>
  <si>
    <t>1ER ETAGE</t>
  </si>
  <si>
    <t xml:space="preserve">BATIMENT N°      148  GYMNASE                          </t>
  </si>
  <si>
    <t>GYMNASE</t>
  </si>
  <si>
    <t>BUREAU</t>
  </si>
  <si>
    <t>POINTS PARTICULIERS: Vidage des cendriers aux abords des bâtiments en hebdomadaire. Gymnase en synthétique</t>
  </si>
  <si>
    <t xml:space="preserve">BATIMENT N°  058 AMPHITHEATRE CINEMA                                 </t>
  </si>
  <si>
    <t>SCENE + ARRIERE</t>
  </si>
  <si>
    <t>SALLE AMPHITHEATRE-CINEMA</t>
  </si>
  <si>
    <t xml:space="preserve">BATIMENT N° 067 USID                        </t>
  </si>
  <si>
    <t>PERRON</t>
  </si>
  <si>
    <t xml:space="preserve">BATIMENT N° 275 QUARTIER DES PINS                              </t>
  </si>
  <si>
    <t>SAS</t>
  </si>
  <si>
    <t xml:space="preserve">BATIMENT N°  191                  </t>
  </si>
  <si>
    <t>ciment peint</t>
  </si>
  <si>
    <t>HALL D'ENTREE</t>
  </si>
  <si>
    <t xml:space="preserve">BATIMENT N°    69               </t>
  </si>
  <si>
    <t>6</t>
  </si>
  <si>
    <t>9</t>
  </si>
  <si>
    <t>COULOIR</t>
  </si>
  <si>
    <t>VESTIAIRES + SANITAIRES HOMMES</t>
  </si>
  <si>
    <t>10</t>
  </si>
  <si>
    <t>BUREAU CDC</t>
  </si>
  <si>
    <t>14 - 3EME NIVEAU</t>
  </si>
  <si>
    <t>03 - 3EME NIVEAU</t>
  </si>
  <si>
    <t xml:space="preserve">POINTS PARTICULIERS: Nettoyage hebdomadaire du parquet flottant de la pièce 02 (salle d'honneur d'une superficie de 107m2). Vidage des cendriers aux abords des bâtiments en hebdomadaire </t>
  </si>
  <si>
    <t xml:space="preserve">BATIMENT N°  54 SALLE AQUITAINE SPORT                                </t>
  </si>
  <si>
    <t>ENTREE AVEC SAS + HALL</t>
  </si>
  <si>
    <t>SALLE DE MUSCULATION</t>
  </si>
  <si>
    <t>SALLE COMBAT</t>
  </si>
  <si>
    <t>TATAMIS</t>
  </si>
  <si>
    <t>POINTS PARTICULIERS: Vidage des cendriers aux abords des bâtiments en hebdomadaire. Tatamis en mousse. Effectif entre 100 et 150 par jour.</t>
  </si>
  <si>
    <t>BÂTIMENT - 023</t>
  </si>
  <si>
    <t>BÂTIMENT - 047 INFRA</t>
  </si>
  <si>
    <t>BÂTIMENT - 182 POSTE DE COMMANDEMENT</t>
  </si>
  <si>
    <t>BÂTIMENT - 256 INSTRUCTION</t>
  </si>
  <si>
    <t>BÂTIMENT - 207D GRANIT AILE DROITE</t>
  </si>
  <si>
    <t>BÂTIMENT - 148 GYMNASE</t>
  </si>
  <si>
    <t>BÂTIMENT - 058 AMPHITHEATRE</t>
  </si>
  <si>
    <t>BÂTIMENT - 067 USID</t>
  </si>
  <si>
    <t>BÂTIMENT - 275 QUARTIER DES PINS</t>
  </si>
  <si>
    <t>BÂTIMENT - 575</t>
  </si>
  <si>
    <t>BÂTIMENT - 54 SALLE AQUITAINE SPORT</t>
  </si>
  <si>
    <t>Au fur et à mesure de leur apparition</t>
  </si>
  <si>
    <t>Enlèvement des toiles d'araignée</t>
  </si>
  <si>
    <t>Dépoussiérage des meubles divers, tables et objets meublants à hauteur d'homme (1,70 m) avec lingette humide</t>
  </si>
  <si>
    <t>BM</t>
  </si>
  <si>
    <t xml:space="preserve"> TYPE R (salles et locaux de réception,  chapelle)</t>
  </si>
  <si>
    <t xml:space="preserve">Vidage des poubelles tout venant (respect du tri sélectif s'il est mis en place sur le site), collecte et évacuation et changement des sacs si nécessaire </t>
  </si>
  <si>
    <t>Lavage des miroirs et dépoussiérage des appliques luminaires</t>
  </si>
  <si>
    <t>Lavage des surfaces murales et des parois séparatrices</t>
  </si>
  <si>
    <t xml:space="preserve">Détartrage  wc, urinoir, lavabos </t>
  </si>
  <si>
    <t>Nettoyage et désinfection balayette WC</t>
  </si>
  <si>
    <t xml:space="preserve">Nettoyage et désinfection des cuvettes WC, des abattants et des couvercles, des urinoirs </t>
  </si>
  <si>
    <t>Nettoyage et désinfection des lavabos, robinetterie, tablettes, accessoires et points de contact *</t>
  </si>
  <si>
    <t>Balayage et lavage des sols  avec un produit détergent désinfectant rémanent</t>
  </si>
  <si>
    <t>Vidage des poubelles (respect du tri sélectif s'il est mis en place sur le site), collecte et évacuation des déchets  mise à part les DASRI"</t>
  </si>
  <si>
    <t>Nettoyage , dépoussiérage et détachage des miroirs</t>
  </si>
  <si>
    <t>Dépoussiérage de la structure "salle de sport, musculation"</t>
  </si>
  <si>
    <t>Balayage mécanisé des sols gymnase</t>
  </si>
  <si>
    <t>Vidage des poubelles tout venant</t>
  </si>
  <si>
    <t>Lavage et désinfection des éviers, lavabos, de la robinetterie et des carrelages muraux accessibles, accessoires et points de contact</t>
  </si>
  <si>
    <t>AU fur et à mesure de leur apparition</t>
  </si>
  <si>
    <t>Détartrage bac et porte douche, wc, urinoir, lavabos et cuves à laver</t>
  </si>
  <si>
    <t xml:space="preserve">nettoyage désinfection lavabos robinetterie, tablettes, douche, accessoires et points de contact * dépoussiérage distributeurs </t>
  </si>
  <si>
    <t xml:space="preserve">Approvisionnement des appareils distributeurs en savon, essuie-mains, papiers toilettes, pastilles urinoirs, désodorisants; </t>
  </si>
  <si>
    <t xml:space="preserve">Enlèvement des toiles d'araignée </t>
  </si>
  <si>
    <t>A vue</t>
  </si>
  <si>
    <t>BÂTIMENT  - 539</t>
  </si>
  <si>
    <t>BÂTIMENT - 134</t>
  </si>
  <si>
    <t>BÂTIMENT-  581</t>
  </si>
  <si>
    <t>BÂTIMENT - 173</t>
  </si>
  <si>
    <t>BÂTIMENT - 290</t>
  </si>
  <si>
    <t>Tapis</t>
  </si>
  <si>
    <t>ESCALADE</t>
  </si>
  <si>
    <t>HALL D'ENTREE ACCUEIL</t>
  </si>
  <si>
    <t>COULOIR ET HALL CIRCULATION</t>
  </si>
  <si>
    <t>SALLE ESCALADE TAPIS</t>
  </si>
  <si>
    <t>SALLE ESCALADE BETON</t>
  </si>
  <si>
    <t xml:space="preserve">BATIMENT N°  203 ESCALADE                          </t>
  </si>
  <si>
    <t xml:space="preserve">POINTS PARTICULIERS: Vidage des cendriers aux abords des bâtiments en hebdomadaire. </t>
  </si>
  <si>
    <t xml:space="preserve">BATIMENT N°  134 SERVICE CAMP                   </t>
  </si>
  <si>
    <t>7H/F</t>
  </si>
  <si>
    <t>HALL D'ENTRE ACCUEIL</t>
  </si>
  <si>
    <t>20 HOMMES</t>
  </si>
  <si>
    <t>21 FEMMES</t>
  </si>
  <si>
    <t>22 FEMMES</t>
  </si>
  <si>
    <t>48 HOMMES</t>
  </si>
  <si>
    <t>49 HOMMES</t>
  </si>
  <si>
    <t>50 HOMMES</t>
  </si>
  <si>
    <t>51 HOMMES</t>
  </si>
  <si>
    <t>LAVABO</t>
  </si>
  <si>
    <t>3H/F</t>
  </si>
  <si>
    <t>8</t>
  </si>
  <si>
    <t>1</t>
  </si>
  <si>
    <t>2</t>
  </si>
  <si>
    <t>5H/F</t>
  </si>
  <si>
    <t xml:space="preserve">BATIMENT N°  173 BML                  </t>
  </si>
  <si>
    <t>16 HOMMES</t>
  </si>
  <si>
    <t>ESPACES VIE DETENTE</t>
  </si>
  <si>
    <t>19 FEMMES</t>
  </si>
  <si>
    <t>11</t>
  </si>
  <si>
    <t>15</t>
  </si>
  <si>
    <t>16</t>
  </si>
  <si>
    <t>17</t>
  </si>
  <si>
    <t>18</t>
  </si>
  <si>
    <t>19</t>
  </si>
  <si>
    <t>21</t>
  </si>
  <si>
    <t>23</t>
  </si>
  <si>
    <t>24</t>
  </si>
  <si>
    <t xml:space="preserve">POINTS PARTICULIERS: Vidage des cendriers aux abords des bâtiments en hebdomadaire.  </t>
  </si>
  <si>
    <t>19 HOMMES</t>
  </si>
  <si>
    <t>001 RDC</t>
  </si>
  <si>
    <t>3 FEMMES RDC</t>
  </si>
  <si>
    <t>4 HOMMES RDC</t>
  </si>
  <si>
    <t>7 RDC</t>
  </si>
  <si>
    <t>11 RDC</t>
  </si>
  <si>
    <t>14  RDC</t>
  </si>
  <si>
    <t>1001 1ER NIVEAU</t>
  </si>
  <si>
    <t>1009 1ER NIVEAU</t>
  </si>
  <si>
    <t>1010  1ER NIVEAU FEMMES</t>
  </si>
  <si>
    <t>1011 1ER NIVEAU HOMMES</t>
  </si>
  <si>
    <t xml:space="preserve">BATIMENT N°  290 CTO                 </t>
  </si>
  <si>
    <t>1 RDC</t>
  </si>
  <si>
    <t>3 RDC</t>
  </si>
  <si>
    <t>12 FEMMES</t>
  </si>
  <si>
    <t>15 HOMMES</t>
  </si>
  <si>
    <t>17 HOMMES/PMR</t>
  </si>
  <si>
    <t xml:space="preserve">BATIMENT N°  539 SERVICE GENERAL         </t>
  </si>
  <si>
    <t xml:space="preserve">13 RDC </t>
  </si>
  <si>
    <t>HALL ENTREE ACCUEIL</t>
  </si>
  <si>
    <t>15 FEMMES</t>
  </si>
  <si>
    <t xml:space="preserve"> 3 RDC</t>
  </si>
  <si>
    <t>2 RDC</t>
  </si>
  <si>
    <t>4 RDC</t>
  </si>
  <si>
    <t xml:space="preserve">BATIMENT N° 581 CPMEE           </t>
  </si>
  <si>
    <t>10 RDC</t>
  </si>
  <si>
    <t>21 RDC</t>
  </si>
  <si>
    <t>28 RDC</t>
  </si>
  <si>
    <t>46 HOMMES</t>
  </si>
  <si>
    <t>47 H/F</t>
  </si>
  <si>
    <t>1- 1ER NIVEAU</t>
  </si>
  <si>
    <t>28 - 1ER NIVEAU</t>
  </si>
  <si>
    <t>15- 1ER NIVEAU</t>
  </si>
  <si>
    <t>14 HOMMES</t>
  </si>
  <si>
    <t xml:space="preserve">Surface en prestation quotidienne </t>
  </si>
  <si>
    <t xml:space="preserve">BATIMENT N° 047 INFIRMERIE            </t>
  </si>
  <si>
    <t>Prestation de type S si chambres dotées de point d'eau</t>
  </si>
  <si>
    <t>SALLE DE COURS</t>
  </si>
  <si>
    <t>SALLE MUNITION</t>
  </si>
  <si>
    <t>SANITAIRES/VESTIAIRES</t>
  </si>
  <si>
    <t xml:space="preserve">BATIMENT N°258 / EOD         </t>
  </si>
  <si>
    <t>BÂTIMENT - 258</t>
  </si>
  <si>
    <t xml:space="preserve">BATIMENT N°288 SMCAT       </t>
  </si>
  <si>
    <t>SANITAIRES MAGASIN</t>
  </si>
  <si>
    <t xml:space="preserve">BATIMENT N°71   LPA </t>
  </si>
  <si>
    <t>SANITAIRES LPA</t>
  </si>
  <si>
    <t>BATIMENT N°172 NTI1</t>
  </si>
  <si>
    <t>SANITAIRES NTI1</t>
  </si>
  <si>
    <t>1 grand</t>
  </si>
  <si>
    <t>Trihebdomadaire</t>
  </si>
  <si>
    <t xml:space="preserve">SANITAIRES </t>
  </si>
  <si>
    <t>Hommes</t>
  </si>
  <si>
    <t>Femmes</t>
  </si>
  <si>
    <t>Handicapé</t>
  </si>
  <si>
    <t>SANITAIRES (FOYER)</t>
  </si>
  <si>
    <t>BÂTIMENT - 152 (CERCLE MESS)</t>
  </si>
  <si>
    <t>LAVERIE</t>
  </si>
  <si>
    <t>ESPACE VIE/DETENTE</t>
  </si>
  <si>
    <t>CIRCULATION G + D</t>
  </si>
  <si>
    <t>FEMMES</t>
  </si>
  <si>
    <t>7</t>
  </si>
  <si>
    <t>2 SALLES CARDIO</t>
  </si>
  <si>
    <t>TOTAL MIROIR</t>
  </si>
  <si>
    <t>BATIMENT N°156 EFFETS SPE</t>
  </si>
  <si>
    <t>SANITAIRES EFFETS SPEC</t>
  </si>
  <si>
    <t xml:space="preserve">BATIMENT N°166  TRANSIT     </t>
  </si>
  <si>
    <t xml:space="preserve">BATIMENT N° 92            CANIN               </t>
  </si>
  <si>
    <t xml:space="preserve">BATIMENT N° 551               CANIN                 </t>
  </si>
  <si>
    <t xml:space="preserve">BATIMENT N° 575         COL                  </t>
  </si>
  <si>
    <t xml:space="preserve">BATIMENT N° 023 BEH                         </t>
  </si>
  <si>
    <t xml:space="preserve">EFFECTIF </t>
  </si>
  <si>
    <t xml:space="preserve">EFFECTIF : </t>
  </si>
  <si>
    <t>DEUX ESCALIERS</t>
  </si>
  <si>
    <t>Surface en prestation trihebdomadaire</t>
  </si>
  <si>
    <t>SURFACE TOTALE du marché</t>
  </si>
  <si>
    <t>BÂTIMENT - 191 ET FOYER</t>
  </si>
  <si>
    <t>B-BIS</t>
  </si>
  <si>
    <t>SALLE PAUSE</t>
  </si>
  <si>
    <t>béton</t>
  </si>
  <si>
    <t>Balayage humide et lavage manuel de l’ensemble des sols</t>
  </si>
  <si>
    <t xml:space="preserve">Vidage des poubelles PAPIER (respect du tri sélectif s'il est mis en place sur le site), collecte, évacuation, changement du sac si nécessaire. </t>
  </si>
  <si>
    <t xml:space="preserve">Vidage des poubelles PAPIER (respect du tri sélectif s'il est mis en place sur le site), collecte et évacuation et changement des sacs si nécessaire </t>
  </si>
  <si>
    <t xml:space="preserve">Vidage des poubelles TOUT VENANT  (respect du tri sélectif s'il est mis en place sur le site), collecte et évacuation, changement des sacs si nécessaire. </t>
  </si>
  <si>
    <t>lavage marche et contremarche des escaliers, rampe, main courante et  dépoussièrage garde corps</t>
  </si>
  <si>
    <t xml:space="preserve">Vidage des poubelles tout venant et des containers féminins (respect du tri sélectif s'il est mis en place sur le site), collecte et évacuation et changement des sacs si nécessaire </t>
  </si>
  <si>
    <t xml:space="preserve">Approvisionnement des appareils distributeurs en savon, essuie-mains, papiers toilettes, grilles urinoirs, désodorisants </t>
  </si>
  <si>
    <t>SALLE DE SOINS</t>
  </si>
  <si>
    <t>Q = Quotidien (lundi au vendredi inclus), H = hebdomadaire, BM = tous les 15 jours, M = Mensuel, T = Trimestriel, S = semestriel, A= annuel</t>
  </si>
  <si>
    <t>Balayage des perrons et zones d'accés extérieures des halls d'entrée</t>
  </si>
  <si>
    <t>vidage des cendriers extérieurs</t>
  </si>
  <si>
    <t>Dépoussiérage et nettoyage des tapis brosse et paillassons des halls d'entrée et aspiration de leur fosse</t>
  </si>
  <si>
    <t>TOTAL CONT.FEM</t>
  </si>
  <si>
    <t>SELON ANNEXE 1.1b</t>
  </si>
  <si>
    <t>POSTE 1 - Sous Poste 1.1 CAMP DE SOUGE - MARTIGNAS</t>
  </si>
  <si>
    <t>POSTE 4 - CAMP DE SOUGE - MARTIGNAS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</si>
</sst>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scheme val="minor"/>
    </font>
    <font>
      <sz val="26"/>
      <name val="Times New Roman"/>
      <family val="1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22"/>
      <name val="Times New Roman"/>
      <family val="1"/>
    </font>
    <font>
      <b/>
      <sz val="12"/>
      <color theme="1"/>
      <name val="Marianne"/>
      <family val="3"/>
    </font>
    <font>
      <sz val="11"/>
      <color theme="1"/>
      <name val="Marianne"/>
      <family val="3"/>
    </font>
    <font>
      <b/>
      <sz val="11"/>
      <color indexed="8"/>
      <name val="Marianne"/>
      <family val="3"/>
    </font>
    <font>
      <b/>
      <sz val="12"/>
      <color theme="1"/>
      <name val="Arial"/>
      <family val="2"/>
    </font>
    <font>
      <b/>
      <sz val="11"/>
      <color theme="1"/>
      <name val="Marianne"/>
      <family val="3"/>
    </font>
    <font>
      <b/>
      <sz val="11"/>
      <color rgb="FF000000"/>
      <name val="Marianne"/>
      <family val="3"/>
    </font>
    <font>
      <b/>
      <sz val="7"/>
      <color rgb="FF000000"/>
      <name val="Marianne"/>
      <family val="3"/>
    </font>
    <font>
      <b/>
      <sz val="12"/>
      <name val="Arial"/>
      <family val="2"/>
    </font>
    <font>
      <b/>
      <sz val="10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8"/>
      <color rgb="FFFF0000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trike/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trike/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name val="Marianne"/>
      <family val="3"/>
    </font>
    <font>
      <sz val="26"/>
      <name val="Marianne"/>
      <family val="3"/>
    </font>
    <font>
      <sz val="24"/>
      <name val="Marianne"/>
      <family val="3"/>
    </font>
  </fonts>
  <fills count="12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 tint="-0.14999847407452621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theme="9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theme="9"/>
      </left>
      <right style="thin">
        <color indexed="64"/>
      </right>
      <top style="double">
        <color theme="9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8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9" fontId="2" fillId="0" borderId="8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8" xfId="0" applyBorder="1"/>
    <xf numFmtId="0" fontId="10" fillId="6" borderId="21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2" fillId="7" borderId="8" xfId="0" applyFont="1" applyFill="1" applyBorder="1" applyAlignment="1">
      <alignment horizontal="left" vertical="center" wrapText="1"/>
    </xf>
    <xf numFmtId="0" fontId="12" fillId="7" borderId="8" xfId="0" applyFont="1" applyFill="1" applyBorder="1" applyAlignment="1">
      <alignment horizontal="center"/>
    </xf>
    <xf numFmtId="0" fontId="11" fillId="0" borderId="0" xfId="0" applyFont="1"/>
    <xf numFmtId="0" fontId="11" fillId="0" borderId="0" xfId="0" applyFont="1" applyBorder="1" applyAlignment="1">
      <alignment horizontal="center" vertical="center"/>
    </xf>
    <xf numFmtId="0" fontId="10" fillId="6" borderId="11" xfId="0" applyFont="1" applyFill="1" applyBorder="1" applyAlignment="1">
      <alignment vertical="center" wrapText="1"/>
    </xf>
    <xf numFmtId="0" fontId="10" fillId="6" borderId="8" xfId="0" applyFont="1" applyFill="1" applyBorder="1" applyAlignment="1">
      <alignment vertical="center" wrapText="1"/>
    </xf>
    <xf numFmtId="0" fontId="12" fillId="7" borderId="3" xfId="0" applyFont="1" applyFill="1" applyBorder="1" applyAlignment="1">
      <alignment horizontal="left" vertical="center" wrapText="1"/>
    </xf>
    <xf numFmtId="0" fontId="12" fillId="7" borderId="3" xfId="0" applyFont="1" applyFill="1" applyBorder="1" applyAlignment="1">
      <alignment horizontal="center"/>
    </xf>
    <xf numFmtId="0" fontId="13" fillId="6" borderId="21" xfId="0" applyFont="1" applyFill="1" applyBorder="1" applyAlignment="1">
      <alignment vertical="center" wrapText="1"/>
    </xf>
    <xf numFmtId="49" fontId="15" fillId="0" borderId="0" xfId="0" applyNumberFormat="1" applyFont="1" applyAlignment="1">
      <alignment horizontal="left" vertical="center"/>
    </xf>
    <xf numFmtId="49" fontId="14" fillId="0" borderId="0" xfId="0" applyNumberFormat="1" applyFont="1" applyAlignment="1">
      <alignment horizontal="left" vertical="center"/>
    </xf>
    <xf numFmtId="0" fontId="2" fillId="0" borderId="25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7" fillId="6" borderId="24" xfId="0" applyFont="1" applyFill="1" applyBorder="1" applyAlignment="1">
      <alignment vertical="center" wrapText="1"/>
    </xf>
    <xf numFmtId="0" fontId="12" fillId="7" borderId="19" xfId="0" applyFont="1" applyFill="1" applyBorder="1" applyAlignment="1">
      <alignment horizontal="center"/>
    </xf>
    <xf numFmtId="0" fontId="12" fillId="7" borderId="18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18" fillId="3" borderId="29" xfId="0" applyFont="1" applyFill="1" applyBorder="1" applyAlignment="1">
      <alignment horizontal="center" vertical="center" wrapText="1"/>
    </xf>
    <xf numFmtId="2" fontId="3" fillId="0" borderId="31" xfId="0" applyNumberFormat="1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2" fillId="0" borderId="36" xfId="0" applyFont="1" applyFill="1" applyBorder="1" applyAlignment="1">
      <alignment horizontal="center" vertical="center"/>
    </xf>
    <xf numFmtId="49" fontId="2" fillId="0" borderId="36" xfId="0" applyNumberFormat="1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/>
    </xf>
    <xf numFmtId="0" fontId="2" fillId="0" borderId="3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49" fontId="2" fillId="4" borderId="36" xfId="0" applyNumberFormat="1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 wrapText="1"/>
    </xf>
    <xf numFmtId="49" fontId="2" fillId="0" borderId="36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/>
    </xf>
    <xf numFmtId="49" fontId="2" fillId="0" borderId="41" xfId="0" applyNumberFormat="1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/>
    </xf>
    <xf numFmtId="49" fontId="2" fillId="4" borderId="41" xfId="0" applyNumberFormat="1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4" fillId="3" borderId="38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36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4" borderId="41" xfId="0" applyFont="1" applyFill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4" borderId="36" xfId="0" applyFont="1" applyFill="1" applyBorder="1" applyAlignment="1">
      <alignment vertical="center"/>
    </xf>
    <xf numFmtId="0" fontId="2" fillId="0" borderId="38" xfId="0" applyFont="1" applyFill="1" applyBorder="1" applyAlignment="1">
      <alignment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vertical="center"/>
    </xf>
    <xf numFmtId="0" fontId="3" fillId="3" borderId="43" xfId="0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vertical="center"/>
    </xf>
    <xf numFmtId="0" fontId="4" fillId="3" borderId="46" xfId="0" applyFont="1" applyFill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4" borderId="50" xfId="0" applyFont="1" applyFill="1" applyBorder="1" applyAlignment="1">
      <alignment horizontal="center" vertical="center"/>
    </xf>
    <xf numFmtId="0" fontId="2" fillId="4" borderId="48" xfId="0" applyFont="1" applyFill="1" applyBorder="1" applyAlignment="1">
      <alignment horizontal="center" vertical="center"/>
    </xf>
    <xf numFmtId="0" fontId="3" fillId="3" borderId="55" xfId="0" applyFont="1" applyFill="1" applyBorder="1" applyAlignment="1">
      <alignment vertical="center"/>
    </xf>
    <xf numFmtId="0" fontId="3" fillId="3" borderId="55" xfId="0" applyFont="1" applyFill="1" applyBorder="1" applyAlignment="1">
      <alignment horizontal="center" vertical="center"/>
    </xf>
    <xf numFmtId="0" fontId="3" fillId="3" borderId="56" xfId="0" applyFont="1" applyFill="1" applyBorder="1" applyAlignment="1">
      <alignment vertical="center"/>
    </xf>
    <xf numFmtId="0" fontId="2" fillId="0" borderId="58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6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8" borderId="62" xfId="0" applyFont="1" applyFill="1" applyBorder="1" applyAlignment="1">
      <alignment horizontal="center" vertical="center"/>
    </xf>
    <xf numFmtId="0" fontId="2" fillId="8" borderId="57" xfId="0" applyFont="1" applyFill="1" applyBorder="1" applyAlignment="1">
      <alignment horizontal="center" vertical="center"/>
    </xf>
    <xf numFmtId="0" fontId="2" fillId="8" borderId="47" xfId="0" applyFont="1" applyFill="1" applyBorder="1" applyAlignment="1">
      <alignment horizontal="center" vertical="center"/>
    </xf>
    <xf numFmtId="0" fontId="2" fillId="8" borderId="49" xfId="0" applyFont="1" applyFill="1" applyBorder="1" applyAlignment="1">
      <alignment horizontal="center" vertical="center"/>
    </xf>
    <xf numFmtId="0" fontId="3" fillId="3" borderId="55" xfId="0" applyFont="1" applyFill="1" applyBorder="1" applyAlignment="1"/>
    <xf numFmtId="0" fontId="2" fillId="0" borderId="64" xfId="0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49" fontId="2" fillId="0" borderId="33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5" borderId="36" xfId="0" applyFont="1" applyFill="1" applyBorder="1" applyAlignment="1">
      <alignment vertical="center"/>
    </xf>
    <xf numFmtId="49" fontId="2" fillId="5" borderId="36" xfId="0" applyNumberFormat="1" applyFont="1" applyFill="1" applyBorder="1" applyAlignment="1">
      <alignment horizontal="center" vertical="center"/>
    </xf>
    <xf numFmtId="0" fontId="2" fillId="5" borderId="36" xfId="0" applyFont="1" applyFill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/>
    </xf>
    <xf numFmtId="0" fontId="2" fillId="5" borderId="50" xfId="0" applyFont="1" applyFill="1" applyBorder="1" applyAlignment="1">
      <alignment horizontal="center" vertical="center"/>
    </xf>
    <xf numFmtId="0" fontId="2" fillId="5" borderId="67" xfId="0" applyFont="1" applyFill="1" applyBorder="1" applyAlignment="1">
      <alignment horizontal="center" vertical="center"/>
    </xf>
    <xf numFmtId="0" fontId="2" fillId="5" borderId="68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2" fillId="5" borderId="64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2" fillId="5" borderId="65" xfId="0" applyFont="1" applyFill="1" applyBorder="1" applyAlignment="1">
      <alignment horizontal="center" vertical="center"/>
    </xf>
    <xf numFmtId="0" fontId="2" fillId="5" borderId="49" xfId="0" applyFont="1" applyFill="1" applyBorder="1" applyAlignment="1">
      <alignment horizontal="center" vertical="center"/>
    </xf>
    <xf numFmtId="0" fontId="3" fillId="3" borderId="70" xfId="0" applyFont="1" applyFill="1" applyBorder="1" applyAlignment="1">
      <alignment vertical="center"/>
    </xf>
    <xf numFmtId="0" fontId="3" fillId="3" borderId="70" xfId="0" applyFont="1" applyFill="1" applyBorder="1" applyAlignment="1">
      <alignment horizontal="center" vertical="center"/>
    </xf>
    <xf numFmtId="0" fontId="3" fillId="3" borderId="71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4" fillId="3" borderId="73" xfId="0" applyFont="1" applyFill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2" fillId="0" borderId="41" xfId="0" applyFont="1" applyBorder="1" applyAlignment="1">
      <alignment vertical="center"/>
    </xf>
    <xf numFmtId="49" fontId="2" fillId="0" borderId="41" xfId="0" applyNumberFormat="1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0" fontId="2" fillId="5" borderId="47" xfId="0" applyFont="1" applyFill="1" applyBorder="1" applyAlignment="1">
      <alignment horizontal="center" vertical="center"/>
    </xf>
    <xf numFmtId="0" fontId="2" fillId="5" borderId="41" xfId="0" applyFont="1" applyFill="1" applyBorder="1" applyAlignment="1">
      <alignment vertical="center"/>
    </xf>
    <xf numFmtId="49" fontId="2" fillId="5" borderId="41" xfId="0" applyNumberFormat="1" applyFont="1" applyFill="1" applyBorder="1" applyAlignment="1">
      <alignment horizontal="center" vertical="center"/>
    </xf>
    <xf numFmtId="0" fontId="2" fillId="5" borderId="41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49" fontId="23" fillId="0" borderId="36" xfId="0" applyNumberFormat="1" applyFont="1" applyFill="1" applyBorder="1" applyAlignment="1">
      <alignment horizontal="center" vertical="center"/>
    </xf>
    <xf numFmtId="49" fontId="23" fillId="5" borderId="36" xfId="0" applyNumberFormat="1" applyFont="1" applyFill="1" applyBorder="1" applyAlignment="1">
      <alignment horizontal="center" vertical="center"/>
    </xf>
    <xf numFmtId="49" fontId="23" fillId="0" borderId="36" xfId="0" applyNumberFormat="1" applyFont="1" applyBorder="1" applyAlignment="1">
      <alignment horizontal="center" vertical="center"/>
    </xf>
    <xf numFmtId="0" fontId="2" fillId="9" borderId="49" xfId="0" applyFont="1" applyFill="1" applyBorder="1" applyAlignment="1">
      <alignment horizontal="center" vertical="center"/>
    </xf>
    <xf numFmtId="0" fontId="2" fillId="9" borderId="36" xfId="0" applyFont="1" applyFill="1" applyBorder="1" applyAlignment="1">
      <alignment vertical="center"/>
    </xf>
    <xf numFmtId="49" fontId="2" fillId="9" borderId="36" xfId="0" applyNumberFormat="1" applyFont="1" applyFill="1" applyBorder="1" applyAlignment="1">
      <alignment horizontal="center" vertical="center"/>
    </xf>
    <xf numFmtId="0" fontId="2" fillId="9" borderId="36" xfId="0" applyFont="1" applyFill="1" applyBorder="1" applyAlignment="1">
      <alignment horizontal="center" vertical="center" wrapText="1"/>
    </xf>
    <xf numFmtId="0" fontId="2" fillId="9" borderId="36" xfId="0" applyFont="1" applyFill="1" applyBorder="1" applyAlignment="1">
      <alignment horizontal="center" vertical="center"/>
    </xf>
    <xf numFmtId="0" fontId="2" fillId="9" borderId="50" xfId="0" applyFont="1" applyFill="1" applyBorder="1" applyAlignment="1">
      <alignment horizontal="center" vertical="center"/>
    </xf>
    <xf numFmtId="0" fontId="2" fillId="9" borderId="47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2" fillId="0" borderId="74" xfId="0" applyFont="1" applyBorder="1" applyAlignment="1">
      <alignment horizontal="center" vertical="center"/>
    </xf>
    <xf numFmtId="0" fontId="4" fillId="3" borderId="75" xfId="0" applyFont="1" applyFill="1" applyBorder="1" applyAlignment="1">
      <alignment vertical="center"/>
    </xf>
    <xf numFmtId="0" fontId="4" fillId="3" borderId="75" xfId="0" applyFont="1" applyFill="1" applyBorder="1" applyAlignment="1">
      <alignment horizontal="center" vertical="center"/>
    </xf>
    <xf numFmtId="0" fontId="4" fillId="3" borderId="75" xfId="0" applyFont="1" applyFill="1" applyBorder="1" applyAlignment="1">
      <alignment horizontal="center" vertical="center" wrapText="1"/>
    </xf>
    <xf numFmtId="0" fontId="4" fillId="3" borderId="76" xfId="0" applyFont="1" applyFill="1" applyBorder="1" applyAlignment="1">
      <alignment horizontal="center" vertical="center"/>
    </xf>
    <xf numFmtId="0" fontId="2" fillId="9" borderId="41" xfId="0" applyFont="1" applyFill="1" applyBorder="1" applyAlignment="1">
      <alignment vertical="center"/>
    </xf>
    <xf numFmtId="49" fontId="2" fillId="9" borderId="41" xfId="0" applyNumberFormat="1" applyFont="1" applyFill="1" applyBorder="1" applyAlignment="1">
      <alignment horizontal="center" vertical="center"/>
    </xf>
    <xf numFmtId="0" fontId="2" fillId="9" borderId="41" xfId="0" applyFont="1" applyFill="1" applyBorder="1" applyAlignment="1">
      <alignment horizontal="center" vertical="center" wrapText="1"/>
    </xf>
    <xf numFmtId="0" fontId="2" fillId="9" borderId="41" xfId="0" applyFont="1" applyFill="1" applyBorder="1" applyAlignment="1">
      <alignment horizontal="center" vertical="center"/>
    </xf>
    <xf numFmtId="0" fontId="2" fillId="9" borderId="48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4" borderId="57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0" fontId="2" fillId="4" borderId="41" xfId="0" applyFont="1" applyFill="1" applyBorder="1" applyAlignment="1">
      <alignment horizontal="left" vertical="center"/>
    </xf>
    <xf numFmtId="0" fontId="2" fillId="9" borderId="36" xfId="0" applyFont="1" applyFill="1" applyBorder="1" applyAlignment="1">
      <alignment horizontal="left" vertical="center"/>
    </xf>
    <xf numFmtId="0" fontId="2" fillId="0" borderId="47" xfId="0" applyFont="1" applyFill="1" applyBorder="1" applyAlignment="1">
      <alignment horizontal="center" vertical="center"/>
    </xf>
    <xf numFmtId="0" fontId="2" fillId="5" borderId="36" xfId="0" applyFont="1" applyFill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10" borderId="8" xfId="0" applyFont="1" applyFill="1" applyBorder="1" applyAlignment="1">
      <alignment horizontal="center" vertical="center"/>
    </xf>
    <xf numFmtId="0" fontId="2" fillId="10" borderId="49" xfId="0" applyFont="1" applyFill="1" applyBorder="1" applyAlignment="1">
      <alignment horizontal="center" vertical="center"/>
    </xf>
    <xf numFmtId="0" fontId="2" fillId="11" borderId="36" xfId="0" applyFont="1" applyFill="1" applyBorder="1" applyAlignment="1">
      <alignment vertical="center"/>
    </xf>
    <xf numFmtId="49" fontId="2" fillId="11" borderId="36" xfId="0" applyNumberFormat="1" applyFont="1" applyFill="1" applyBorder="1" applyAlignment="1">
      <alignment horizontal="center" vertical="center"/>
    </xf>
    <xf numFmtId="0" fontId="2" fillId="11" borderId="36" xfId="0" applyFont="1" applyFill="1" applyBorder="1" applyAlignment="1">
      <alignment horizontal="center" vertical="center" wrapText="1"/>
    </xf>
    <xf numFmtId="0" fontId="2" fillId="11" borderId="36" xfId="0" applyFont="1" applyFill="1" applyBorder="1" applyAlignment="1">
      <alignment horizontal="center" vertical="center"/>
    </xf>
    <xf numFmtId="0" fontId="2" fillId="11" borderId="50" xfId="0" applyFont="1" applyFill="1" applyBorder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25" fillId="5" borderId="50" xfId="0" applyFont="1" applyFill="1" applyBorder="1" applyAlignment="1">
      <alignment horizontal="center" vertical="center"/>
    </xf>
    <xf numFmtId="0" fontId="2" fillId="10" borderId="36" xfId="0" applyFont="1" applyFill="1" applyBorder="1" applyAlignment="1">
      <alignment vertical="center"/>
    </xf>
    <xf numFmtId="49" fontId="2" fillId="10" borderId="36" xfId="0" applyNumberFormat="1" applyFont="1" applyFill="1" applyBorder="1" applyAlignment="1">
      <alignment horizontal="center" vertical="center"/>
    </xf>
    <xf numFmtId="0" fontId="2" fillId="10" borderId="36" xfId="0" applyFont="1" applyFill="1" applyBorder="1" applyAlignment="1">
      <alignment horizontal="center" vertical="center" wrapText="1"/>
    </xf>
    <xf numFmtId="0" fontId="2" fillId="10" borderId="36" xfId="0" applyFont="1" applyFill="1" applyBorder="1" applyAlignment="1">
      <alignment horizontal="center" vertical="center"/>
    </xf>
    <xf numFmtId="0" fontId="2" fillId="10" borderId="50" xfId="0" applyFont="1" applyFill="1" applyBorder="1" applyAlignment="1">
      <alignment horizontal="center" vertical="center"/>
    </xf>
    <xf numFmtId="0" fontId="2" fillId="0" borderId="77" xfId="0" applyFont="1" applyFill="1" applyBorder="1" applyAlignment="1">
      <alignment vertical="center"/>
    </xf>
    <xf numFmtId="0" fontId="26" fillId="0" borderId="77" xfId="0" applyFont="1" applyFill="1" applyBorder="1" applyAlignment="1">
      <alignment vertical="center"/>
    </xf>
    <xf numFmtId="49" fontId="26" fillId="0" borderId="36" xfId="0" applyNumberFormat="1" applyFont="1" applyFill="1" applyBorder="1" applyAlignment="1">
      <alignment horizontal="center" vertical="center"/>
    </xf>
    <xf numFmtId="0" fontId="26" fillId="0" borderId="36" xfId="0" applyFont="1" applyFill="1" applyBorder="1" applyAlignment="1">
      <alignment horizontal="center" vertical="center" wrapText="1"/>
    </xf>
    <xf numFmtId="0" fontId="26" fillId="0" borderId="36" xfId="0" applyFont="1" applyFill="1" applyBorder="1" applyAlignment="1">
      <alignment horizontal="center" vertical="center"/>
    </xf>
    <xf numFmtId="0" fontId="26" fillId="0" borderId="36" xfId="0" applyNumberFormat="1" applyFont="1" applyFill="1" applyBorder="1" applyAlignment="1">
      <alignment horizontal="center" vertical="center"/>
    </xf>
    <xf numFmtId="0" fontId="26" fillId="0" borderId="36" xfId="0" applyFont="1" applyBorder="1" applyAlignment="1">
      <alignment horizontal="center" vertical="center"/>
    </xf>
    <xf numFmtId="0" fontId="24" fillId="5" borderId="66" xfId="0" applyFont="1" applyFill="1" applyBorder="1" applyAlignment="1">
      <alignment horizontal="center" vertical="center"/>
    </xf>
    <xf numFmtId="0" fontId="24" fillId="5" borderId="67" xfId="0" applyFont="1" applyFill="1" applyBorder="1" applyAlignment="1">
      <alignment vertical="center"/>
    </xf>
    <xf numFmtId="49" fontId="27" fillId="5" borderId="67" xfId="0" applyNumberFormat="1" applyFont="1" applyFill="1" applyBorder="1" applyAlignment="1">
      <alignment horizontal="center" vertical="center"/>
    </xf>
    <xf numFmtId="0" fontId="24" fillId="5" borderId="67" xfId="0" applyFont="1" applyFill="1" applyBorder="1" applyAlignment="1">
      <alignment horizontal="center" vertical="center" wrapText="1"/>
    </xf>
    <xf numFmtId="0" fontId="24" fillId="5" borderId="67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0" fontId="2" fillId="10" borderId="41" xfId="0" applyFont="1" applyFill="1" applyBorder="1" applyAlignment="1">
      <alignment horizontal="center" vertical="center"/>
    </xf>
    <xf numFmtId="0" fontId="2" fillId="10" borderId="47" xfId="0" applyFont="1" applyFill="1" applyBorder="1" applyAlignment="1">
      <alignment horizontal="center" vertical="center"/>
    </xf>
    <xf numFmtId="0" fontId="2" fillId="11" borderId="41" xfId="0" applyFont="1" applyFill="1" applyBorder="1" applyAlignment="1">
      <alignment vertical="center"/>
    </xf>
    <xf numFmtId="0" fontId="2" fillId="11" borderId="41" xfId="0" applyFont="1" applyFill="1" applyBorder="1" applyAlignment="1">
      <alignment horizontal="center" vertical="center"/>
    </xf>
    <xf numFmtId="0" fontId="2" fillId="11" borderId="41" xfId="0" applyFont="1" applyFill="1" applyBorder="1" applyAlignment="1">
      <alignment horizontal="center" vertical="center" wrapText="1"/>
    </xf>
    <xf numFmtId="0" fontId="2" fillId="11" borderId="48" xfId="0" applyFont="1" applyFill="1" applyBorder="1" applyAlignment="1">
      <alignment horizontal="center" vertical="center"/>
    </xf>
    <xf numFmtId="0" fontId="2" fillId="10" borderId="0" xfId="0" applyFont="1" applyFill="1" applyAlignment="1">
      <alignment vertical="center"/>
    </xf>
    <xf numFmtId="0" fontId="2" fillId="10" borderId="0" xfId="0" applyFont="1" applyFill="1" applyAlignment="1">
      <alignment horizontal="center" vertical="center" wrapText="1"/>
    </xf>
    <xf numFmtId="0" fontId="2" fillId="10" borderId="41" xfId="0" applyFont="1" applyFill="1" applyBorder="1" applyAlignment="1">
      <alignment vertical="center"/>
    </xf>
    <xf numFmtId="49" fontId="2" fillId="10" borderId="41" xfId="0" applyNumberFormat="1" applyFont="1" applyFill="1" applyBorder="1" applyAlignment="1">
      <alignment horizontal="center" vertical="center"/>
    </xf>
    <xf numFmtId="0" fontId="2" fillId="10" borderId="41" xfId="0" applyFont="1" applyFill="1" applyBorder="1" applyAlignment="1">
      <alignment horizontal="center" vertical="center" wrapText="1"/>
    </xf>
    <xf numFmtId="0" fontId="2" fillId="10" borderId="48" xfId="0" applyFont="1" applyFill="1" applyBorder="1" applyAlignment="1">
      <alignment horizontal="center" vertical="center"/>
    </xf>
    <xf numFmtId="49" fontId="2" fillId="9" borderId="36" xfId="0" applyNumberFormat="1" applyFont="1" applyFill="1" applyBorder="1" applyAlignment="1">
      <alignment horizontal="left" vertical="center"/>
    </xf>
    <xf numFmtId="49" fontId="2" fillId="9" borderId="50" xfId="0" applyNumberFormat="1" applyFont="1" applyFill="1" applyBorder="1" applyAlignment="1">
      <alignment horizontal="center" vertical="center"/>
    </xf>
    <xf numFmtId="49" fontId="2" fillId="4" borderId="65" xfId="0" applyNumberFormat="1" applyFont="1" applyFill="1" applyBorder="1" applyAlignment="1">
      <alignment horizontal="center" vertical="center"/>
    </xf>
    <xf numFmtId="0" fontId="26" fillId="0" borderId="50" xfId="0" applyFont="1" applyBorder="1" applyAlignment="1">
      <alignment horizontal="center" vertical="center"/>
    </xf>
    <xf numFmtId="49" fontId="2" fillId="4" borderId="36" xfId="0" applyNumberFormat="1" applyFont="1" applyFill="1" applyBorder="1" applyAlignment="1">
      <alignment horizontal="left" vertical="center"/>
    </xf>
    <xf numFmtId="0" fontId="0" fillId="10" borderId="8" xfId="0" applyFill="1" applyBorder="1"/>
    <xf numFmtId="49" fontId="2" fillId="0" borderId="0" xfId="0" applyNumberFormat="1" applyFont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31" xfId="0" applyNumberFormat="1" applyFont="1" applyFill="1" applyBorder="1" applyAlignment="1">
      <alignment horizontal="center" vertical="center" wrapText="1"/>
    </xf>
    <xf numFmtId="2" fontId="2" fillId="0" borderId="31" xfId="0" applyNumberFormat="1" applyFont="1" applyFill="1" applyBorder="1" applyAlignment="1">
      <alignment horizontal="center" vertical="center"/>
    </xf>
    <xf numFmtId="2" fontId="2" fillId="0" borderId="32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0" borderId="83" xfId="0" applyFont="1" applyBorder="1" applyAlignment="1">
      <alignment horizontal="center" vertical="center"/>
    </xf>
    <xf numFmtId="0" fontId="2" fillId="0" borderId="84" xfId="0" applyFont="1" applyFill="1" applyBorder="1" applyAlignment="1">
      <alignment horizontal="center" vertical="center"/>
    </xf>
    <xf numFmtId="0" fontId="2" fillId="0" borderId="85" xfId="0" applyFont="1" applyFill="1" applyBorder="1" applyAlignment="1">
      <alignment horizontal="center" vertical="center"/>
    </xf>
    <xf numFmtId="0" fontId="2" fillId="0" borderId="86" xfId="0" applyFont="1" applyFill="1" applyBorder="1" applyAlignment="1">
      <alignment horizontal="center" vertical="center"/>
    </xf>
    <xf numFmtId="0" fontId="2" fillId="0" borderId="8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88" xfId="0" applyFont="1" applyFill="1" applyBorder="1" applyAlignment="1">
      <alignment horizontal="center" vertical="center"/>
    </xf>
    <xf numFmtId="0" fontId="3" fillId="3" borderId="89" xfId="0" applyFont="1" applyFill="1" applyBorder="1" applyAlignment="1">
      <alignment horizontal="center" vertical="center" wrapText="1"/>
    </xf>
    <xf numFmtId="0" fontId="3" fillId="3" borderId="85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0" borderId="8" xfId="0" applyFont="1" applyFill="1" applyBorder="1" applyAlignment="1">
      <alignment horizontal="justify" vertical="center" wrapText="1"/>
    </xf>
    <xf numFmtId="0" fontId="11" fillId="0" borderId="8" xfId="0" applyFont="1" applyBorder="1"/>
    <xf numFmtId="0" fontId="14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justify" vertical="center"/>
    </xf>
    <xf numFmtId="0" fontId="14" fillId="0" borderId="8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justify" vertical="center"/>
    </xf>
    <xf numFmtId="0" fontId="14" fillId="0" borderId="8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justify" vertical="center"/>
    </xf>
    <xf numFmtId="0" fontId="14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1" fillId="0" borderId="3" xfId="0" applyFont="1" applyFill="1" applyBorder="1" applyAlignment="1">
      <alignment horizontal="justify" vertical="center"/>
    </xf>
    <xf numFmtId="0" fontId="11" fillId="0" borderId="8" xfId="0" applyFont="1" applyFill="1" applyBorder="1" applyAlignment="1">
      <alignment horizontal="justify" vertical="center"/>
    </xf>
    <xf numFmtId="0" fontId="28" fillId="0" borderId="8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justify" vertical="center"/>
    </xf>
    <xf numFmtId="0" fontId="2" fillId="4" borderId="41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 indent="4"/>
    </xf>
    <xf numFmtId="0" fontId="4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6" borderId="8" xfId="0" applyNumberFormat="1" applyFont="1" applyFill="1" applyBorder="1" applyAlignment="1">
      <alignment horizontal="center" vertical="center" wrapText="1"/>
    </xf>
    <xf numFmtId="0" fontId="11" fillId="0" borderId="94" xfId="0" applyFont="1" applyBorder="1" applyAlignment="1">
      <alignment horizontal="center" vertical="center"/>
    </xf>
    <xf numFmtId="0" fontId="11" fillId="0" borderId="95" xfId="0" applyFont="1" applyBorder="1" applyAlignment="1">
      <alignment horizontal="center" vertical="center"/>
    </xf>
    <xf numFmtId="0" fontId="11" fillId="0" borderId="82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0" fillId="6" borderId="22" xfId="0" applyNumberFormat="1" applyFont="1" applyFill="1" applyBorder="1" applyAlignment="1">
      <alignment horizontal="center" vertical="center" wrapText="1"/>
    </xf>
    <xf numFmtId="0" fontId="10" fillId="6" borderId="0" xfId="0" applyNumberFormat="1" applyFont="1" applyFill="1" applyBorder="1" applyAlignment="1">
      <alignment horizontal="center" vertical="center" wrapText="1"/>
    </xf>
    <xf numFmtId="0" fontId="10" fillId="6" borderId="19" xfId="0" applyNumberFormat="1" applyFont="1" applyFill="1" applyBorder="1" applyAlignment="1">
      <alignment horizontal="center" vertical="center" wrapText="1"/>
    </xf>
    <xf numFmtId="0" fontId="10" fillId="6" borderId="6" xfId="0" applyNumberFormat="1" applyFont="1" applyFill="1" applyBorder="1" applyAlignment="1">
      <alignment horizontal="center" vertical="center" wrapText="1"/>
    </xf>
    <xf numFmtId="0" fontId="10" fillId="6" borderId="7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30" fillId="2" borderId="22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 wrapText="1"/>
    </xf>
    <xf numFmtId="0" fontId="14" fillId="6" borderId="23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0" fillId="6" borderId="11" xfId="0" applyNumberFormat="1" applyFont="1" applyFill="1" applyBorder="1" applyAlignment="1">
      <alignment horizontal="center" vertical="center" wrapText="1"/>
    </xf>
    <xf numFmtId="0" fontId="3" fillId="0" borderId="75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2" fillId="10" borderId="42" xfId="0" applyFont="1" applyFill="1" applyBorder="1" applyAlignment="1">
      <alignment horizontal="center" vertical="center"/>
    </xf>
    <xf numFmtId="0" fontId="2" fillId="10" borderId="45" xfId="0" applyFont="1" applyFill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30" fillId="2" borderId="9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81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82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/>
    </xf>
    <xf numFmtId="0" fontId="2" fillId="0" borderId="91" xfId="0" applyFont="1" applyFill="1" applyBorder="1" applyAlignment="1">
      <alignment horizontal="left" vertical="center"/>
    </xf>
    <xf numFmtId="0" fontId="2" fillId="0" borderId="92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2" fillId="10" borderId="5" xfId="0" applyFont="1" applyFill="1" applyBorder="1" applyAlignment="1">
      <alignment horizontal="left" vertical="center"/>
    </xf>
    <xf numFmtId="0" fontId="2" fillId="10" borderId="7" xfId="0" applyFont="1" applyFill="1" applyBorder="1" applyAlignment="1">
      <alignment horizontal="left" vertical="center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4" fillId="0" borderId="90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80" xfId="0" applyFont="1" applyFill="1" applyBorder="1" applyAlignment="1">
      <alignment horizontal="left" vertical="center"/>
    </xf>
    <xf numFmtId="0" fontId="2" fillId="0" borderId="82" xfId="0" applyFont="1" applyFill="1" applyBorder="1" applyAlignment="1">
      <alignment horizontal="left" vertical="center"/>
    </xf>
    <xf numFmtId="0" fontId="3" fillId="3" borderId="78" xfId="0" applyFont="1" applyFill="1" applyBorder="1" applyAlignment="1">
      <alignment vertical="center"/>
    </xf>
    <xf numFmtId="0" fontId="0" fillId="0" borderId="79" xfId="0" applyBorder="1" applyAlignment="1">
      <alignment vertical="center"/>
    </xf>
    <xf numFmtId="0" fontId="2" fillId="0" borderId="69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8" fillId="10" borderId="19" xfId="0" applyFont="1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8" fillId="10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1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9" fillId="2" borderId="93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31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4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 style="hair">
          <color auto="1"/>
        </top>
        <bottom style="hair">
          <color auto="1"/>
        </bottom>
        <vertical style="thin">
          <color auto="1"/>
        </vertical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 style="thin">
          <color auto="1"/>
        </vertical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 style="thin">
          <color auto="1"/>
        </vertical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 style="thin">
          <color auto="1"/>
        </vertical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 style="thin">
          <color auto="1"/>
        </vertical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 style="thin">
          <color auto="1"/>
        </vertical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 style="thin">
          <color auto="1"/>
        </vertical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 style="thin">
          <color auto="1"/>
        </vertical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 style="thin">
          <color auto="1"/>
        </vertical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 style="thin">
          <color auto="1"/>
        </vertical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auto="1"/>
        </right>
        <top style="hair">
          <color auto="1"/>
        </top>
        <bottom style="hair">
          <color auto="1"/>
        </bottom>
        <vertical style="thin">
          <color auto="1"/>
        </vertical>
        <horizontal style="hair">
          <color auto="1"/>
        </horizontal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 style="thin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 style="thin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 style="thin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 style="thin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 style="thin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 style="thin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 style="thin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 style="thin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 style="thin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hair">
          <color indexed="64"/>
        </top>
        <bottom style="hair">
          <color indexed="64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hair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57151</xdr:rowOff>
    </xdr:from>
    <xdr:to>
      <xdr:col>0</xdr:col>
      <xdr:colOff>514351</xdr:colOff>
      <xdr:row>0</xdr:row>
      <xdr:rowOff>666750</xdr:rowOff>
    </xdr:to>
    <xdr:pic>
      <xdr:nvPicPr>
        <xdr:cNvPr id="3" name="Image 2" descr="cid:image001.png@01D68820.077382F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57151"/>
          <a:ext cx="485776" cy="6095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438149</xdr:colOff>
      <xdr:row>0</xdr:row>
      <xdr:rowOff>1</xdr:rowOff>
    </xdr:from>
    <xdr:to>
      <xdr:col>0</xdr:col>
      <xdr:colOff>1009650</xdr:colOff>
      <xdr:row>0</xdr:row>
      <xdr:rowOff>666751</xdr:rowOff>
    </xdr:to>
    <xdr:pic>
      <xdr:nvPicPr>
        <xdr:cNvPr id="2" name="Image 1" descr="cid:image001.png@01D68820.077382F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1"/>
          <a:ext cx="571501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171449</xdr:colOff>
      <xdr:row>0</xdr:row>
      <xdr:rowOff>0</xdr:rowOff>
    </xdr:from>
    <xdr:to>
      <xdr:col>0</xdr:col>
      <xdr:colOff>742950</xdr:colOff>
      <xdr:row>1</xdr:row>
      <xdr:rowOff>19049</xdr:rowOff>
    </xdr:to>
    <xdr:pic>
      <xdr:nvPicPr>
        <xdr:cNvPr id="3" name="Image 2" descr="cid:image001.png@01D68820.077382F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49" y="0"/>
          <a:ext cx="571501" cy="7334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au2226182" displayName="Tableau2226182" ref="B18:M25" totalsRowShown="0" headerRowDxfId="47" headerRowBorderDxfId="46" tableBorderDxfId="45">
  <tableColumns count="12">
    <tableColumn id="1" name="Dénomination générale" dataDxfId="44"/>
    <tableColumn id="2" name=" n° de pièce " dataDxfId="43"/>
    <tableColumn id="3" name="nom de la pièce " dataDxfId="42"/>
    <tableColumn id="5" name="surface M²" dataDxfId="41"/>
    <tableColumn id="6" name="Type de sol" dataDxfId="40"/>
    <tableColumn id="7" name="Fréquence" dataDxfId="39"/>
    <tableColumn id="8" name="Lavabos" dataDxfId="38"/>
    <tableColumn id="9" name="WC" dataDxfId="37"/>
    <tableColumn id="10" name="Douches" dataDxfId="36"/>
    <tableColumn id="11" name="Urinoirs" dataDxfId="35"/>
    <tableColumn id="12" name="Miroirs" dataDxfId="34"/>
    <tableColumn id="13" name="CONT.FEM" dataDxfId="33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Tableau4427194" displayName="Tableau4427194" ref="B29:M41" totalsRowShown="0" headerRowDxfId="32" dataDxfId="30" headerRowBorderDxfId="31" tableBorderDxfId="29" totalsRowBorderDxfId="28">
  <tableColumns count="12">
    <tableColumn id="1" name="Dénomination générale" dataDxfId="27"/>
    <tableColumn id="2" name=" n° de pièce " dataDxfId="26"/>
    <tableColumn id="3" name="nom de la pièce " dataDxfId="25"/>
    <tableColumn id="5" name="surface M²" dataDxfId="24"/>
    <tableColumn id="6" name="Type de sol" dataDxfId="23"/>
    <tableColumn id="7" name="Fréquence" dataDxfId="22"/>
    <tableColumn id="8" name="Lavabos" dataDxfId="21"/>
    <tableColumn id="9" name="WC" dataDxfId="20"/>
    <tableColumn id="10" name="Douches" dataDxfId="19"/>
    <tableColumn id="11" name="Urinoirs" dataDxfId="18"/>
    <tableColumn id="12" name="Miroirs" dataDxfId="17"/>
    <tableColumn id="13" name="CONT.FEM" dataDxfId="16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3" name="Tableau512282012" displayName="Tableau512282012" ref="B45:M78" totalsRowShown="0" headerRowDxfId="15" dataDxfId="13" headerRowBorderDxfId="14" tableBorderDxfId="12">
  <tableColumns count="12">
    <tableColumn id="1" name="Dénomination générale" dataDxfId="11"/>
    <tableColumn id="2" name=" n° de pièce " dataDxfId="10"/>
    <tableColumn id="3" name="nom de la pièce " dataDxfId="9"/>
    <tableColumn id="5" name="surface M²" dataDxfId="8"/>
    <tableColumn id="6" name="Type de sol" dataDxfId="7"/>
    <tableColumn id="7" name="Fréquence" dataDxfId="6"/>
    <tableColumn id="8" name="Lavabos" dataDxfId="5"/>
    <tableColumn id="9" name="WC" dataDxfId="4"/>
    <tableColumn id="10" name="Douches" dataDxfId="3"/>
    <tableColumn id="11" name="Urinoirs" dataDxfId="2"/>
    <tableColumn id="12" name="Miroirs" dataDxfId="1"/>
    <tableColumn id="13" name="CONT.FEM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07"/>
  <sheetViews>
    <sheetView workbookViewId="0">
      <selection sqref="A1:H1"/>
    </sheetView>
  </sheetViews>
  <sheetFormatPr baseColWidth="10" defaultRowHeight="14.4" x14ac:dyDescent="0.3"/>
  <cols>
    <col min="1" max="1" width="64" style="16" customWidth="1"/>
    <col min="2" max="4" width="11.44140625" style="16"/>
    <col min="5" max="5" width="11.5546875" style="16" bestFit="1" customWidth="1"/>
    <col min="6" max="8" width="11.44140625" style="16"/>
  </cols>
  <sheetData>
    <row r="1" spans="1:8" s="1" customFormat="1" ht="56.25" customHeight="1" x14ac:dyDescent="0.3">
      <c r="A1" s="308" t="s">
        <v>341</v>
      </c>
      <c r="B1" s="309"/>
      <c r="C1" s="309"/>
      <c r="D1" s="309"/>
      <c r="E1" s="309"/>
      <c r="F1" s="309"/>
      <c r="G1" s="309"/>
      <c r="H1" s="309"/>
    </row>
    <row r="2" spans="1:8" ht="15" thickBot="1" x14ac:dyDescent="0.35">
      <c r="A2" s="285"/>
      <c r="B2" s="285"/>
      <c r="C2" s="285"/>
      <c r="D2" s="285"/>
      <c r="E2" s="285"/>
      <c r="F2" s="285"/>
      <c r="G2" s="285"/>
      <c r="H2" s="285"/>
    </row>
    <row r="3" spans="1:8" ht="16.8" thickTop="1" thickBot="1" x14ac:dyDescent="0.35">
      <c r="A3" s="15" t="s">
        <v>51</v>
      </c>
      <c r="B3" s="302" t="s">
        <v>30</v>
      </c>
      <c r="C3" s="303"/>
      <c r="D3" s="303"/>
      <c r="E3" s="303"/>
      <c r="F3" s="303"/>
      <c r="G3" s="303"/>
      <c r="H3" s="303"/>
    </row>
    <row r="4" spans="1:8" ht="15" thickTop="1" x14ac:dyDescent="0.3">
      <c r="A4" s="17" t="s">
        <v>52</v>
      </c>
      <c r="B4" s="18" t="s">
        <v>53</v>
      </c>
      <c r="C4" s="18" t="s">
        <v>54</v>
      </c>
      <c r="D4" s="18" t="s">
        <v>183</v>
      </c>
      <c r="E4" s="18" t="s">
        <v>55</v>
      </c>
      <c r="F4" s="18" t="s">
        <v>56</v>
      </c>
      <c r="G4" s="18" t="s">
        <v>57</v>
      </c>
      <c r="H4" s="18" t="s">
        <v>58</v>
      </c>
    </row>
    <row r="5" spans="1:8" x14ac:dyDescent="0.3">
      <c r="A5" s="262" t="s">
        <v>59</v>
      </c>
      <c r="B5" s="299" t="s">
        <v>340</v>
      </c>
      <c r="C5" s="300"/>
      <c r="D5" s="300"/>
      <c r="E5" s="300"/>
      <c r="F5" s="300"/>
      <c r="G5" s="300"/>
      <c r="H5" s="301"/>
    </row>
    <row r="6" spans="1:8" ht="43.2" x14ac:dyDescent="0.3">
      <c r="A6" s="262" t="s">
        <v>185</v>
      </c>
      <c r="B6" s="264"/>
      <c r="C6" s="265" t="s">
        <v>60</v>
      </c>
      <c r="D6" s="265"/>
      <c r="E6" s="265"/>
      <c r="F6" s="265"/>
      <c r="G6" s="265"/>
      <c r="H6" s="265"/>
    </row>
    <row r="7" spans="1:8" ht="28.8" x14ac:dyDescent="0.3">
      <c r="A7" s="262" t="s">
        <v>182</v>
      </c>
      <c r="B7" s="287" t="s">
        <v>340</v>
      </c>
      <c r="C7" s="288"/>
      <c r="D7" s="288"/>
      <c r="E7" s="288"/>
      <c r="F7" s="288"/>
      <c r="G7" s="288"/>
      <c r="H7" s="289"/>
    </row>
    <row r="8" spans="1:8" x14ac:dyDescent="0.3">
      <c r="A8" s="263" t="s">
        <v>61</v>
      </c>
      <c r="B8" s="293"/>
      <c r="C8" s="294"/>
      <c r="D8" s="294"/>
      <c r="E8" s="294"/>
      <c r="F8" s="294"/>
      <c r="G8" s="294"/>
      <c r="H8" s="295"/>
    </row>
    <row r="9" spans="1:8" x14ac:dyDescent="0.3">
      <c r="A9" s="262" t="s">
        <v>62</v>
      </c>
      <c r="B9" s="265"/>
      <c r="C9" s="265"/>
      <c r="D9" s="265"/>
      <c r="E9" s="265" t="s">
        <v>60</v>
      </c>
      <c r="F9" s="265"/>
      <c r="G9" s="265"/>
      <c r="H9" s="265"/>
    </row>
    <row r="10" spans="1:8" x14ac:dyDescent="0.3">
      <c r="A10" s="262" t="s">
        <v>181</v>
      </c>
      <c r="B10" s="307" t="s">
        <v>180</v>
      </c>
      <c r="C10" s="307"/>
      <c r="D10" s="307"/>
      <c r="E10" s="307"/>
      <c r="F10" s="307"/>
      <c r="G10" s="307"/>
      <c r="H10" s="307"/>
    </row>
    <row r="11" spans="1:8" ht="15" thickBot="1" x14ac:dyDescent="0.35">
      <c r="A11" s="267" t="s">
        <v>64</v>
      </c>
      <c r="B11" s="299" t="s">
        <v>340</v>
      </c>
      <c r="C11" s="300"/>
      <c r="D11" s="300"/>
      <c r="E11" s="300"/>
      <c r="F11" s="300"/>
      <c r="G11" s="300"/>
      <c r="H11" s="301"/>
    </row>
    <row r="12" spans="1:8" ht="32.4" thickTop="1" thickBot="1" x14ac:dyDescent="0.35">
      <c r="A12" s="15" t="s">
        <v>65</v>
      </c>
      <c r="B12" s="302" t="s">
        <v>30</v>
      </c>
      <c r="C12" s="303"/>
      <c r="D12" s="303"/>
      <c r="E12" s="303"/>
      <c r="F12" s="303"/>
      <c r="G12" s="303"/>
      <c r="H12" s="303"/>
    </row>
    <row r="13" spans="1:8" ht="15" thickTop="1" x14ac:dyDescent="0.3">
      <c r="A13" s="17" t="s">
        <v>52</v>
      </c>
      <c r="B13" s="18" t="s">
        <v>53</v>
      </c>
      <c r="C13" s="18" t="s">
        <v>54</v>
      </c>
      <c r="D13" s="18" t="s">
        <v>183</v>
      </c>
      <c r="E13" s="18" t="s">
        <v>55</v>
      </c>
      <c r="F13" s="18" t="s">
        <v>56</v>
      </c>
      <c r="G13" s="18" t="s">
        <v>57</v>
      </c>
      <c r="H13" s="18" t="s">
        <v>58</v>
      </c>
    </row>
    <row r="14" spans="1:8" x14ac:dyDescent="0.3">
      <c r="A14" s="262" t="s">
        <v>59</v>
      </c>
      <c r="B14" s="299" t="s">
        <v>340</v>
      </c>
      <c r="C14" s="300"/>
      <c r="D14" s="300"/>
      <c r="E14" s="300"/>
      <c r="F14" s="300"/>
      <c r="G14" s="300"/>
      <c r="H14" s="301"/>
    </row>
    <row r="15" spans="1:8" ht="43.2" x14ac:dyDescent="0.3">
      <c r="A15" s="262" t="s">
        <v>328</v>
      </c>
      <c r="B15" s="265"/>
      <c r="C15" s="265" t="s">
        <v>60</v>
      </c>
      <c r="D15" s="265"/>
      <c r="E15" s="265"/>
      <c r="F15" s="265"/>
      <c r="G15" s="265"/>
      <c r="H15" s="265"/>
    </row>
    <row r="16" spans="1:8" x14ac:dyDescent="0.3">
      <c r="A16" s="262" t="s">
        <v>66</v>
      </c>
      <c r="B16" s="287" t="s">
        <v>340</v>
      </c>
      <c r="C16" s="288"/>
      <c r="D16" s="288"/>
      <c r="E16" s="288"/>
      <c r="F16" s="288"/>
      <c r="G16" s="288"/>
      <c r="H16" s="289"/>
    </row>
    <row r="17" spans="1:8" x14ac:dyDescent="0.3">
      <c r="A17" s="263" t="s">
        <v>61</v>
      </c>
      <c r="B17" s="293"/>
      <c r="C17" s="294"/>
      <c r="D17" s="294"/>
      <c r="E17" s="294"/>
      <c r="F17" s="294"/>
      <c r="G17" s="294"/>
      <c r="H17" s="295"/>
    </row>
    <row r="18" spans="1:8" x14ac:dyDescent="0.3">
      <c r="A18" s="263" t="s">
        <v>67</v>
      </c>
      <c r="B18" s="268"/>
      <c r="C18" s="265"/>
      <c r="D18" s="265"/>
      <c r="E18" s="265" t="s">
        <v>60</v>
      </c>
      <c r="F18" s="268"/>
      <c r="G18" s="268"/>
      <c r="H18" s="268"/>
    </row>
    <row r="19" spans="1:8" x14ac:dyDescent="0.3">
      <c r="A19" s="269" t="s">
        <v>64</v>
      </c>
      <c r="B19" s="299" t="s">
        <v>340</v>
      </c>
      <c r="C19" s="300"/>
      <c r="D19" s="300"/>
      <c r="E19" s="300"/>
      <c r="F19" s="300"/>
      <c r="G19" s="300"/>
      <c r="H19" s="301"/>
    </row>
    <row r="20" spans="1:8" ht="15.6" x14ac:dyDescent="0.3">
      <c r="A20" s="21" t="s">
        <v>68</v>
      </c>
      <c r="B20" s="322" t="s">
        <v>30</v>
      </c>
      <c r="C20" s="322"/>
      <c r="D20" s="322"/>
      <c r="E20" s="322"/>
      <c r="F20" s="322"/>
      <c r="G20" s="322"/>
      <c r="H20" s="322"/>
    </row>
    <row r="21" spans="1:8" x14ac:dyDescent="0.3">
      <c r="A21" s="17" t="s">
        <v>52</v>
      </c>
      <c r="B21" s="18" t="s">
        <v>53</v>
      </c>
      <c r="C21" s="18" t="s">
        <v>54</v>
      </c>
      <c r="D21" s="18" t="s">
        <v>183</v>
      </c>
      <c r="E21" s="18" t="s">
        <v>55</v>
      </c>
      <c r="F21" s="18" t="s">
        <v>56</v>
      </c>
      <c r="G21" s="18" t="s">
        <v>57</v>
      </c>
      <c r="H21" s="18" t="s">
        <v>58</v>
      </c>
    </row>
    <row r="22" spans="1:8" x14ac:dyDescent="0.3">
      <c r="A22" s="263" t="s">
        <v>59</v>
      </c>
      <c r="B22" s="270"/>
      <c r="C22" s="270" t="s">
        <v>60</v>
      </c>
      <c r="D22" s="270"/>
      <c r="E22" s="270"/>
      <c r="F22" s="270"/>
      <c r="G22" s="270"/>
      <c r="H22" s="270"/>
    </row>
    <row r="23" spans="1:8" ht="43.2" x14ac:dyDescent="0.3">
      <c r="A23" s="262" t="s">
        <v>329</v>
      </c>
      <c r="B23" s="270"/>
      <c r="C23" s="271" t="s">
        <v>60</v>
      </c>
      <c r="D23" s="271"/>
      <c r="E23" s="270"/>
      <c r="F23" s="270"/>
      <c r="G23" s="270"/>
      <c r="H23" s="270"/>
    </row>
    <row r="24" spans="1:8" ht="28.8" x14ac:dyDescent="0.3">
      <c r="A24" s="262" t="s">
        <v>182</v>
      </c>
      <c r="B24" s="270"/>
      <c r="C24" s="271" t="s">
        <v>60</v>
      </c>
      <c r="D24" s="271"/>
      <c r="E24" s="270"/>
      <c r="F24" s="270"/>
      <c r="G24" s="270"/>
      <c r="H24" s="270"/>
    </row>
    <row r="25" spans="1:8" x14ac:dyDescent="0.3">
      <c r="A25" s="262" t="s">
        <v>61</v>
      </c>
      <c r="B25" s="266"/>
      <c r="C25" s="265" t="s">
        <v>60</v>
      </c>
      <c r="D25" s="266"/>
      <c r="E25" s="266"/>
      <c r="F25" s="266"/>
      <c r="G25" s="266"/>
      <c r="H25" s="266"/>
    </row>
    <row r="26" spans="1:8" x14ac:dyDescent="0.3">
      <c r="A26" s="262" t="s">
        <v>62</v>
      </c>
      <c r="B26" s="266"/>
      <c r="C26" s="265" t="s">
        <v>60</v>
      </c>
      <c r="D26" s="266"/>
      <c r="E26" s="266"/>
      <c r="F26" s="266"/>
      <c r="G26" s="266"/>
      <c r="H26" s="266"/>
    </row>
    <row r="27" spans="1:8" x14ac:dyDescent="0.3">
      <c r="A27" s="269" t="s">
        <v>64</v>
      </c>
      <c r="B27" s="266"/>
      <c r="C27" s="265" t="s">
        <v>60</v>
      </c>
      <c r="D27" s="266"/>
      <c r="E27" s="266"/>
      <c r="F27" s="266"/>
      <c r="G27" s="266"/>
      <c r="H27" s="266"/>
    </row>
    <row r="28" spans="1:8" x14ac:dyDescent="0.3">
      <c r="A28" s="269" t="s">
        <v>181</v>
      </c>
      <c r="B28" s="299" t="s">
        <v>180</v>
      </c>
      <c r="C28" s="300"/>
      <c r="D28" s="300"/>
      <c r="E28" s="300"/>
      <c r="F28" s="300"/>
      <c r="G28" s="300"/>
      <c r="H28" s="301"/>
    </row>
    <row r="29" spans="1:8" ht="15.6" x14ac:dyDescent="0.3">
      <c r="A29" s="22" t="s">
        <v>69</v>
      </c>
      <c r="B29" s="304" t="s">
        <v>30</v>
      </c>
      <c r="C29" s="305"/>
      <c r="D29" s="305"/>
      <c r="E29" s="305"/>
      <c r="F29" s="305"/>
      <c r="G29" s="305"/>
      <c r="H29" s="306"/>
    </row>
    <row r="30" spans="1:8" x14ac:dyDescent="0.3">
      <c r="A30" s="23" t="s">
        <v>52</v>
      </c>
      <c r="B30" s="24" t="s">
        <v>53</v>
      </c>
      <c r="C30" s="24" t="s">
        <v>54</v>
      </c>
      <c r="D30" s="24" t="s">
        <v>183</v>
      </c>
      <c r="E30" s="24" t="s">
        <v>55</v>
      </c>
      <c r="F30" s="24" t="s">
        <v>56</v>
      </c>
      <c r="G30" s="24" t="s">
        <v>57</v>
      </c>
      <c r="H30" s="24" t="s">
        <v>58</v>
      </c>
    </row>
    <row r="31" spans="1:8" x14ac:dyDescent="0.3">
      <c r="A31" s="262" t="s">
        <v>70</v>
      </c>
      <c r="B31" s="296" t="s">
        <v>204</v>
      </c>
      <c r="C31" s="297"/>
      <c r="D31" s="297"/>
      <c r="E31" s="297"/>
      <c r="F31" s="297"/>
      <c r="G31" s="297"/>
      <c r="H31" s="298"/>
    </row>
    <row r="32" spans="1:8" ht="43.2" x14ac:dyDescent="0.3">
      <c r="A32" s="262" t="s">
        <v>330</v>
      </c>
      <c r="B32" s="265"/>
      <c r="C32" s="265" t="s">
        <v>60</v>
      </c>
      <c r="D32" s="265"/>
      <c r="E32" s="265"/>
      <c r="F32" s="265"/>
      <c r="G32" s="265"/>
      <c r="H32" s="265"/>
    </row>
    <row r="33" spans="1:8" x14ac:dyDescent="0.3">
      <c r="A33" s="262" t="s">
        <v>203</v>
      </c>
      <c r="B33" s="299" t="s">
        <v>180</v>
      </c>
      <c r="C33" s="300"/>
      <c r="D33" s="300"/>
      <c r="E33" s="300"/>
      <c r="F33" s="300"/>
      <c r="G33" s="300"/>
      <c r="H33" s="301"/>
    </row>
    <row r="34" spans="1:8" x14ac:dyDescent="0.3">
      <c r="A34" s="269" t="s">
        <v>71</v>
      </c>
      <c r="B34" s="299" t="s">
        <v>340</v>
      </c>
      <c r="C34" s="300"/>
      <c r="D34" s="300"/>
      <c r="E34" s="300"/>
      <c r="F34" s="300"/>
      <c r="G34" s="300"/>
      <c r="H34" s="301"/>
    </row>
    <row r="35" spans="1:8" ht="28.8" x14ac:dyDescent="0.3">
      <c r="A35" s="262" t="s">
        <v>336</v>
      </c>
      <c r="B35" s="265"/>
      <c r="C35" s="265"/>
      <c r="D35" s="265"/>
      <c r="E35" s="265" t="s">
        <v>60</v>
      </c>
      <c r="F35" s="265"/>
      <c r="G35" s="265"/>
      <c r="H35" s="265"/>
    </row>
    <row r="36" spans="1:8" x14ac:dyDescent="0.3">
      <c r="A36" s="263" t="s">
        <v>67</v>
      </c>
      <c r="B36" s="268"/>
      <c r="C36" s="268"/>
      <c r="D36" s="268"/>
      <c r="E36" s="265" t="s">
        <v>60</v>
      </c>
      <c r="F36" s="268"/>
      <c r="G36" s="268"/>
      <c r="H36" s="268"/>
    </row>
    <row r="37" spans="1:8" x14ac:dyDescent="0.3">
      <c r="A37" s="263" t="s">
        <v>337</v>
      </c>
      <c r="B37" s="268"/>
      <c r="C37" s="268" t="s">
        <v>60</v>
      </c>
      <c r="D37" s="268"/>
      <c r="E37" s="265"/>
      <c r="F37" s="268"/>
      <c r="G37" s="268"/>
      <c r="H37" s="268"/>
    </row>
    <row r="38" spans="1:8" ht="30" customHeight="1" x14ac:dyDescent="0.3">
      <c r="A38" s="263" t="s">
        <v>338</v>
      </c>
      <c r="B38" s="287" t="s">
        <v>340</v>
      </c>
      <c r="C38" s="288"/>
      <c r="D38" s="288"/>
      <c r="E38" s="288"/>
      <c r="F38" s="288"/>
      <c r="G38" s="288"/>
      <c r="H38" s="289"/>
    </row>
    <row r="39" spans="1:8" x14ac:dyDescent="0.3">
      <c r="A39" s="269" t="s">
        <v>72</v>
      </c>
      <c r="B39" s="290"/>
      <c r="C39" s="291"/>
      <c r="D39" s="291"/>
      <c r="E39" s="291"/>
      <c r="F39" s="291"/>
      <c r="G39" s="291"/>
      <c r="H39" s="292"/>
    </row>
    <row r="40" spans="1:8" ht="29.4" thickBot="1" x14ac:dyDescent="0.35">
      <c r="A40" s="262" t="s">
        <v>331</v>
      </c>
      <c r="B40" s="293"/>
      <c r="C40" s="294"/>
      <c r="D40" s="294"/>
      <c r="E40" s="294"/>
      <c r="F40" s="294"/>
      <c r="G40" s="294"/>
      <c r="H40" s="295"/>
    </row>
    <row r="41" spans="1:8" ht="32.4" thickTop="1" thickBot="1" x14ac:dyDescent="0.35">
      <c r="A41" s="15" t="s">
        <v>73</v>
      </c>
      <c r="B41" s="302" t="s">
        <v>30</v>
      </c>
      <c r="C41" s="303"/>
      <c r="D41" s="303"/>
      <c r="E41" s="303"/>
      <c r="F41" s="303"/>
      <c r="G41" s="303"/>
      <c r="H41" s="303"/>
    </row>
    <row r="42" spans="1:8" ht="15" thickTop="1" x14ac:dyDescent="0.3">
      <c r="A42" s="17" t="s">
        <v>52</v>
      </c>
      <c r="B42" s="18" t="s">
        <v>53</v>
      </c>
      <c r="C42" s="18" t="s">
        <v>54</v>
      </c>
      <c r="D42" s="18" t="s">
        <v>183</v>
      </c>
      <c r="E42" s="18" t="s">
        <v>55</v>
      </c>
      <c r="F42" s="18" t="s">
        <v>56</v>
      </c>
      <c r="G42" s="18" t="s">
        <v>57</v>
      </c>
      <c r="H42" s="18" t="s">
        <v>58</v>
      </c>
    </row>
    <row r="43" spans="1:8" x14ac:dyDescent="0.3">
      <c r="A43" s="262" t="s">
        <v>59</v>
      </c>
      <c r="B43" s="265" t="s">
        <v>60</v>
      </c>
      <c r="C43" s="265"/>
      <c r="D43" s="265"/>
      <c r="E43" s="265"/>
      <c r="F43" s="265"/>
      <c r="G43" s="265"/>
      <c r="H43" s="265"/>
    </row>
    <row r="44" spans="1:8" ht="28.8" x14ac:dyDescent="0.3">
      <c r="A44" s="262" t="s">
        <v>202</v>
      </c>
      <c r="B44" s="265" t="s">
        <v>60</v>
      </c>
      <c r="C44" s="265"/>
      <c r="D44" s="265"/>
      <c r="E44" s="265"/>
      <c r="F44" s="265"/>
      <c r="G44" s="265"/>
      <c r="H44" s="265"/>
    </row>
    <row r="45" spans="1:8" ht="43.2" x14ac:dyDescent="0.3">
      <c r="A45" s="262" t="s">
        <v>332</v>
      </c>
      <c r="B45" s="265" t="s">
        <v>60</v>
      </c>
      <c r="C45" s="265"/>
      <c r="D45" s="265"/>
      <c r="E45" s="265"/>
      <c r="F45" s="265"/>
      <c r="G45" s="265"/>
      <c r="H45" s="265"/>
    </row>
    <row r="46" spans="1:8" ht="28.8" x14ac:dyDescent="0.3">
      <c r="A46" s="262" t="s">
        <v>74</v>
      </c>
      <c r="B46" s="265" t="s">
        <v>60</v>
      </c>
      <c r="C46" s="265"/>
      <c r="D46" s="265"/>
      <c r="E46" s="265"/>
      <c r="F46" s="265"/>
      <c r="G46" s="265"/>
      <c r="H46" s="265"/>
    </row>
    <row r="47" spans="1:8" x14ac:dyDescent="0.3">
      <c r="A47" s="262" t="s">
        <v>189</v>
      </c>
      <c r="B47" s="265"/>
      <c r="C47" s="265"/>
      <c r="D47" s="265"/>
      <c r="E47" s="265" t="s">
        <v>60</v>
      </c>
      <c r="F47" s="265"/>
      <c r="G47" s="265"/>
      <c r="H47" s="265"/>
    </row>
    <row r="48" spans="1:8" ht="28.8" x14ac:dyDescent="0.3">
      <c r="A48" s="262" t="s">
        <v>75</v>
      </c>
      <c r="B48" s="265" t="s">
        <v>60</v>
      </c>
      <c r="C48" s="265"/>
      <c r="D48" s="265"/>
      <c r="E48" s="265"/>
      <c r="F48" s="265"/>
      <c r="G48" s="265"/>
      <c r="H48" s="265"/>
    </row>
    <row r="49" spans="1:8" ht="28.8" x14ac:dyDescent="0.3">
      <c r="A49" s="262" t="s">
        <v>201</v>
      </c>
      <c r="B49" s="265" t="s">
        <v>60</v>
      </c>
      <c r="C49" s="265"/>
      <c r="D49" s="265"/>
      <c r="E49" s="265"/>
      <c r="F49" s="265"/>
      <c r="G49" s="265"/>
      <c r="H49" s="265"/>
    </row>
    <row r="50" spans="1:8" ht="28.8" x14ac:dyDescent="0.3">
      <c r="A50" s="262" t="s">
        <v>200</v>
      </c>
      <c r="B50" s="265"/>
      <c r="C50" s="19"/>
      <c r="D50" s="19"/>
      <c r="E50" s="265" t="s">
        <v>60</v>
      </c>
      <c r="F50" s="265"/>
      <c r="G50" s="265"/>
      <c r="H50" s="265"/>
    </row>
    <row r="51" spans="1:8" ht="28.8" x14ac:dyDescent="0.3">
      <c r="A51" s="262" t="s">
        <v>63</v>
      </c>
      <c r="B51" s="265" t="s">
        <v>60</v>
      </c>
      <c r="C51" s="265"/>
      <c r="D51" s="265"/>
      <c r="E51" s="265"/>
      <c r="F51" s="265"/>
      <c r="G51" s="265"/>
      <c r="H51" s="265"/>
    </row>
    <row r="52" spans="1:8" x14ac:dyDescent="0.3">
      <c r="A52" s="269" t="s">
        <v>187</v>
      </c>
      <c r="B52" s="265"/>
      <c r="C52" s="265" t="s">
        <v>60</v>
      </c>
      <c r="D52" s="265"/>
      <c r="E52" s="265"/>
      <c r="F52" s="265"/>
      <c r="G52" s="265"/>
      <c r="H52" s="265"/>
    </row>
    <row r="53" spans="1:8" x14ac:dyDescent="0.3">
      <c r="A53" s="269" t="s">
        <v>186</v>
      </c>
      <c r="B53" s="265" t="s">
        <v>60</v>
      </c>
      <c r="C53" s="265"/>
      <c r="D53" s="265"/>
      <c r="E53" s="265"/>
      <c r="F53" s="265"/>
      <c r="G53" s="265"/>
      <c r="H53" s="265"/>
    </row>
    <row r="54" spans="1:8" ht="15" thickBot="1" x14ac:dyDescent="0.35">
      <c r="A54" s="272" t="s">
        <v>181</v>
      </c>
      <c r="B54" s="299" t="s">
        <v>199</v>
      </c>
      <c r="C54" s="300"/>
      <c r="D54" s="300"/>
      <c r="E54" s="300"/>
      <c r="F54" s="300"/>
      <c r="G54" s="300"/>
      <c r="H54" s="301"/>
    </row>
    <row r="55" spans="1:8" ht="16.8" thickTop="1" thickBot="1" x14ac:dyDescent="0.35">
      <c r="A55" s="25" t="s">
        <v>76</v>
      </c>
      <c r="B55" s="286" t="s">
        <v>30</v>
      </c>
      <c r="C55" s="286"/>
      <c r="D55" s="286"/>
      <c r="E55" s="286"/>
      <c r="F55" s="286"/>
      <c r="G55" s="286"/>
      <c r="H55" s="286"/>
    </row>
    <row r="56" spans="1:8" ht="15" thickTop="1" x14ac:dyDescent="0.3">
      <c r="A56" s="17" t="s">
        <v>52</v>
      </c>
      <c r="B56" s="18" t="s">
        <v>53</v>
      </c>
      <c r="C56" s="18" t="s">
        <v>54</v>
      </c>
      <c r="D56" s="18" t="s">
        <v>183</v>
      </c>
      <c r="E56" s="18" t="s">
        <v>55</v>
      </c>
      <c r="F56" s="18" t="s">
        <v>56</v>
      </c>
      <c r="G56" s="18" t="s">
        <v>57</v>
      </c>
      <c r="H56" s="18" t="s">
        <v>58</v>
      </c>
    </row>
    <row r="57" spans="1:8" x14ac:dyDescent="0.3">
      <c r="A57" s="262" t="s">
        <v>59</v>
      </c>
      <c r="B57" s="287" t="s">
        <v>340</v>
      </c>
      <c r="C57" s="288"/>
      <c r="D57" s="288"/>
      <c r="E57" s="288"/>
      <c r="F57" s="288"/>
      <c r="G57" s="288"/>
      <c r="H57" s="289"/>
    </row>
    <row r="58" spans="1:8" x14ac:dyDescent="0.3">
      <c r="A58" s="262" t="s">
        <v>70</v>
      </c>
      <c r="B58" s="290"/>
      <c r="C58" s="291"/>
      <c r="D58" s="291"/>
      <c r="E58" s="291"/>
      <c r="F58" s="291"/>
      <c r="G58" s="291"/>
      <c r="H58" s="292"/>
    </row>
    <row r="59" spans="1:8" ht="43.2" x14ac:dyDescent="0.3">
      <c r="A59" s="262" t="s">
        <v>185</v>
      </c>
      <c r="B59" s="290"/>
      <c r="C59" s="291"/>
      <c r="D59" s="291"/>
      <c r="E59" s="291"/>
      <c r="F59" s="291"/>
      <c r="G59" s="291"/>
      <c r="H59" s="292"/>
    </row>
    <row r="60" spans="1:8" ht="28.8" x14ac:dyDescent="0.3">
      <c r="A60" s="262" t="s">
        <v>63</v>
      </c>
      <c r="B60" s="290"/>
      <c r="C60" s="291"/>
      <c r="D60" s="291"/>
      <c r="E60" s="291"/>
      <c r="F60" s="291"/>
      <c r="G60" s="291"/>
      <c r="H60" s="292"/>
    </row>
    <row r="61" spans="1:8" ht="43.2" x14ac:dyDescent="0.3">
      <c r="A61" s="262" t="s">
        <v>198</v>
      </c>
      <c r="B61" s="290"/>
      <c r="C61" s="291"/>
      <c r="D61" s="291"/>
      <c r="E61" s="291"/>
      <c r="F61" s="291"/>
      <c r="G61" s="291"/>
      <c r="H61" s="292"/>
    </row>
    <row r="62" spans="1:8" x14ac:dyDescent="0.3">
      <c r="A62" s="267" t="s">
        <v>64</v>
      </c>
      <c r="B62" s="293"/>
      <c r="C62" s="294"/>
      <c r="D62" s="294"/>
      <c r="E62" s="294"/>
      <c r="F62" s="294"/>
      <c r="G62" s="294"/>
      <c r="H62" s="295"/>
    </row>
    <row r="63" spans="1:8" ht="15" thickBot="1" x14ac:dyDescent="0.35">
      <c r="A63" s="272" t="s">
        <v>181</v>
      </c>
      <c r="B63" s="299" t="s">
        <v>180</v>
      </c>
      <c r="C63" s="300"/>
      <c r="D63" s="300"/>
      <c r="E63" s="300"/>
      <c r="F63" s="300"/>
      <c r="G63" s="300"/>
      <c r="H63" s="301"/>
    </row>
    <row r="64" spans="1:8" ht="32.4" thickTop="1" thickBot="1" x14ac:dyDescent="0.35">
      <c r="A64" s="25" t="s">
        <v>77</v>
      </c>
      <c r="B64" s="313" t="s">
        <v>30</v>
      </c>
      <c r="C64" s="314"/>
      <c r="D64" s="314"/>
      <c r="E64" s="314"/>
      <c r="F64" s="314"/>
      <c r="G64" s="314"/>
      <c r="H64" s="315"/>
    </row>
    <row r="65" spans="1:8" ht="15" thickTop="1" x14ac:dyDescent="0.3">
      <c r="A65" s="17" t="s">
        <v>52</v>
      </c>
      <c r="B65" s="18" t="s">
        <v>53</v>
      </c>
      <c r="C65" s="18" t="s">
        <v>54</v>
      </c>
      <c r="D65" s="18" t="s">
        <v>183</v>
      </c>
      <c r="E65" s="18" t="s">
        <v>55</v>
      </c>
      <c r="F65" s="18" t="s">
        <v>56</v>
      </c>
      <c r="G65" s="18" t="s">
        <v>57</v>
      </c>
      <c r="H65" s="18" t="s">
        <v>58</v>
      </c>
    </row>
    <row r="66" spans="1:8" x14ac:dyDescent="0.3">
      <c r="A66" s="262" t="s">
        <v>59</v>
      </c>
      <c r="B66" s="266"/>
      <c r="C66" s="265" t="s">
        <v>60</v>
      </c>
      <c r="D66" s="265"/>
      <c r="E66" s="265"/>
      <c r="F66" s="266"/>
      <c r="G66" s="266"/>
      <c r="H66" s="266"/>
    </row>
    <row r="67" spans="1:8" x14ac:dyDescent="0.3">
      <c r="A67" s="262" t="s">
        <v>197</v>
      </c>
      <c r="B67" s="266"/>
      <c r="C67" s="265" t="s">
        <v>60</v>
      </c>
      <c r="D67" s="265"/>
      <c r="E67" s="265"/>
      <c r="F67" s="266"/>
      <c r="G67" s="266"/>
      <c r="H67" s="266"/>
    </row>
    <row r="68" spans="1:8" x14ac:dyDescent="0.3">
      <c r="A68" s="262" t="s">
        <v>196</v>
      </c>
      <c r="B68" s="266"/>
      <c r="C68" s="265"/>
      <c r="D68" s="265"/>
      <c r="E68" s="265" t="s">
        <v>60</v>
      </c>
      <c r="F68" s="266"/>
      <c r="G68" s="266"/>
      <c r="H68" s="266"/>
    </row>
    <row r="69" spans="1:8" x14ac:dyDescent="0.3">
      <c r="A69" s="262" t="s">
        <v>195</v>
      </c>
      <c r="B69" s="266"/>
      <c r="C69" s="265"/>
      <c r="D69" s="265"/>
      <c r="E69" s="265" t="s">
        <v>60</v>
      </c>
      <c r="F69" s="266"/>
      <c r="G69" s="266"/>
      <c r="H69" s="266"/>
    </row>
    <row r="70" spans="1:8" x14ac:dyDescent="0.3">
      <c r="A70" s="262" t="s">
        <v>194</v>
      </c>
      <c r="B70" s="266"/>
      <c r="C70" s="265"/>
      <c r="D70" s="265"/>
      <c r="E70" s="265" t="s">
        <v>60</v>
      </c>
      <c r="F70" s="266"/>
      <c r="G70" s="266"/>
      <c r="H70" s="266"/>
    </row>
    <row r="71" spans="1:8" x14ac:dyDescent="0.3">
      <c r="A71" s="269" t="s">
        <v>72</v>
      </c>
      <c r="B71" s="299" t="s">
        <v>340</v>
      </c>
      <c r="C71" s="300"/>
      <c r="D71" s="300"/>
      <c r="E71" s="300"/>
      <c r="F71" s="300"/>
      <c r="G71" s="300"/>
      <c r="H71" s="300"/>
    </row>
    <row r="72" spans="1:8" ht="15" thickBot="1" x14ac:dyDescent="0.35">
      <c r="A72" s="272" t="s">
        <v>181</v>
      </c>
      <c r="B72" s="311" t="s">
        <v>180</v>
      </c>
      <c r="C72" s="312"/>
      <c r="D72" s="312"/>
      <c r="E72" s="312"/>
      <c r="F72" s="312"/>
      <c r="G72" s="312"/>
      <c r="H72" s="312"/>
    </row>
    <row r="73" spans="1:8" ht="32.4" thickTop="1" thickBot="1" x14ac:dyDescent="0.35">
      <c r="A73" s="25" t="s">
        <v>78</v>
      </c>
      <c r="B73" s="313" t="s">
        <v>30</v>
      </c>
      <c r="C73" s="314"/>
      <c r="D73" s="314"/>
      <c r="E73" s="314"/>
      <c r="F73" s="314"/>
      <c r="G73" s="314"/>
      <c r="H73" s="314"/>
    </row>
    <row r="74" spans="1:8" ht="15" thickTop="1" x14ac:dyDescent="0.3">
      <c r="A74" s="17" t="s">
        <v>52</v>
      </c>
      <c r="B74" s="24" t="s">
        <v>53</v>
      </c>
      <c r="C74" s="24" t="s">
        <v>54</v>
      </c>
      <c r="D74" s="24" t="s">
        <v>183</v>
      </c>
      <c r="E74" s="24" t="s">
        <v>55</v>
      </c>
      <c r="F74" s="24" t="s">
        <v>56</v>
      </c>
      <c r="G74" s="24" t="s">
        <v>57</v>
      </c>
      <c r="H74" s="36" t="s">
        <v>58</v>
      </c>
    </row>
    <row r="75" spans="1:8" x14ac:dyDescent="0.3">
      <c r="A75" s="262" t="s">
        <v>59</v>
      </c>
      <c r="B75" s="265" t="s">
        <v>60</v>
      </c>
      <c r="C75" s="273"/>
      <c r="D75" s="273"/>
      <c r="E75" s="273"/>
      <c r="F75" s="273"/>
      <c r="G75" s="273"/>
      <c r="H75" s="273"/>
    </row>
    <row r="76" spans="1:8" ht="43.2" x14ac:dyDescent="0.3">
      <c r="A76" s="262" t="s">
        <v>193</v>
      </c>
      <c r="B76" s="265" t="s">
        <v>60</v>
      </c>
      <c r="C76" s="273"/>
      <c r="D76" s="273"/>
      <c r="E76" s="273"/>
      <c r="F76" s="273"/>
      <c r="G76" s="273"/>
      <c r="H76" s="273"/>
    </row>
    <row r="77" spans="1:8" ht="28.8" x14ac:dyDescent="0.3">
      <c r="A77" s="262" t="s">
        <v>192</v>
      </c>
      <c r="B77" s="265" t="s">
        <v>60</v>
      </c>
      <c r="C77" s="273"/>
      <c r="D77" s="273"/>
      <c r="E77" s="273"/>
      <c r="F77" s="273"/>
      <c r="G77" s="273"/>
      <c r="H77" s="273"/>
    </row>
    <row r="78" spans="1:8" x14ac:dyDescent="0.3">
      <c r="A78" s="262" t="s">
        <v>43</v>
      </c>
      <c r="B78" s="265" t="s">
        <v>60</v>
      </c>
      <c r="C78" s="273"/>
      <c r="D78" s="273"/>
      <c r="E78" s="273"/>
      <c r="F78" s="273"/>
      <c r="G78" s="273"/>
      <c r="H78" s="273"/>
    </row>
    <row r="79" spans="1:8" ht="28.8" x14ac:dyDescent="0.3">
      <c r="A79" s="262" t="s">
        <v>191</v>
      </c>
      <c r="B79" s="265" t="s">
        <v>60</v>
      </c>
      <c r="C79" s="265"/>
      <c r="D79" s="265"/>
      <c r="E79" s="265"/>
      <c r="F79" s="265"/>
      <c r="G79" s="265"/>
      <c r="H79" s="265"/>
    </row>
    <row r="80" spans="1:8" ht="28.8" x14ac:dyDescent="0.3">
      <c r="A80" s="262" t="s">
        <v>190</v>
      </c>
      <c r="B80" s="265" t="s">
        <v>60</v>
      </c>
      <c r="C80" s="273"/>
      <c r="D80" s="273"/>
      <c r="E80" s="273"/>
      <c r="F80" s="273"/>
      <c r="G80" s="273"/>
      <c r="H80" s="273"/>
    </row>
    <row r="81" spans="1:8" ht="18.75" customHeight="1" x14ac:dyDescent="0.3">
      <c r="A81" s="262" t="s">
        <v>189</v>
      </c>
      <c r="B81" s="265" t="s">
        <v>60</v>
      </c>
      <c r="C81" s="273"/>
      <c r="D81" s="273"/>
      <c r="E81" s="273"/>
      <c r="F81" s="273"/>
      <c r="G81" s="273"/>
      <c r="H81" s="273"/>
    </row>
    <row r="82" spans="1:8" ht="20.25" customHeight="1" x14ac:dyDescent="0.3">
      <c r="A82" s="262" t="s">
        <v>188</v>
      </c>
      <c r="B82" s="265"/>
      <c r="C82" s="273"/>
      <c r="D82" s="273"/>
      <c r="E82" s="273" t="s">
        <v>60</v>
      </c>
      <c r="F82" s="273"/>
      <c r="G82" s="273"/>
      <c r="H82" s="273"/>
    </row>
    <row r="83" spans="1:8" ht="28.8" x14ac:dyDescent="0.3">
      <c r="A83" s="262" t="s">
        <v>63</v>
      </c>
      <c r="B83" s="265" t="s">
        <v>60</v>
      </c>
      <c r="C83" s="265"/>
      <c r="D83" s="265"/>
      <c r="E83" s="265"/>
      <c r="F83" s="273"/>
      <c r="G83" s="273"/>
      <c r="H83" s="273"/>
    </row>
    <row r="84" spans="1:8" x14ac:dyDescent="0.3">
      <c r="A84" s="269" t="s">
        <v>187</v>
      </c>
      <c r="B84" s="265"/>
      <c r="C84" s="273" t="s">
        <v>60</v>
      </c>
      <c r="D84" s="273"/>
      <c r="E84" s="273"/>
      <c r="F84" s="273"/>
      <c r="G84" s="273"/>
      <c r="H84" s="273"/>
    </row>
    <row r="85" spans="1:8" x14ac:dyDescent="0.3">
      <c r="A85" s="269" t="s">
        <v>186</v>
      </c>
      <c r="B85" s="265" t="s">
        <v>60</v>
      </c>
      <c r="C85" s="273"/>
      <c r="D85" s="273"/>
      <c r="E85" s="273"/>
      <c r="F85" s="273"/>
      <c r="G85" s="273"/>
      <c r="H85" s="273"/>
    </row>
    <row r="86" spans="1:8" ht="28.8" x14ac:dyDescent="0.3">
      <c r="A86" s="262" t="s">
        <v>333</v>
      </c>
      <c r="B86" s="268" t="s">
        <v>60</v>
      </c>
      <c r="C86" s="268"/>
      <c r="D86" s="268"/>
      <c r="E86" s="265"/>
      <c r="F86" s="268"/>
      <c r="G86" s="268"/>
      <c r="H86" s="268"/>
    </row>
    <row r="87" spans="1:8" ht="24" customHeight="1" thickBot="1" x14ac:dyDescent="0.35">
      <c r="A87" s="269" t="s">
        <v>181</v>
      </c>
      <c r="B87" s="299" t="s">
        <v>180</v>
      </c>
      <c r="C87" s="300"/>
      <c r="D87" s="300"/>
      <c r="E87" s="300"/>
      <c r="F87" s="300"/>
      <c r="G87" s="300"/>
      <c r="H87" s="301"/>
    </row>
    <row r="88" spans="1:8" ht="16.8" thickTop="1" thickBot="1" x14ac:dyDescent="0.35">
      <c r="A88" s="25" t="s">
        <v>79</v>
      </c>
      <c r="B88" s="313" t="s">
        <v>30</v>
      </c>
      <c r="C88" s="314"/>
      <c r="D88" s="314"/>
      <c r="E88" s="314"/>
      <c r="F88" s="314"/>
      <c r="G88" s="314"/>
      <c r="H88" s="314"/>
    </row>
    <row r="89" spans="1:8" ht="15" thickTop="1" x14ac:dyDescent="0.3">
      <c r="A89" s="17" t="s">
        <v>52</v>
      </c>
      <c r="B89" s="18" t="s">
        <v>53</v>
      </c>
      <c r="C89" s="18" t="s">
        <v>54</v>
      </c>
      <c r="D89" s="18" t="s">
        <v>183</v>
      </c>
      <c r="E89" s="18" t="s">
        <v>55</v>
      </c>
      <c r="F89" s="18" t="s">
        <v>56</v>
      </c>
      <c r="G89" s="18" t="s">
        <v>57</v>
      </c>
      <c r="H89" s="35" t="s">
        <v>58</v>
      </c>
    </row>
    <row r="90" spans="1:8" ht="43.2" x14ac:dyDescent="0.3">
      <c r="A90" s="262" t="s">
        <v>185</v>
      </c>
      <c r="B90" s="266" t="s">
        <v>60</v>
      </c>
      <c r="C90" s="265"/>
      <c r="D90" s="265"/>
      <c r="E90" s="264"/>
      <c r="F90" s="264"/>
      <c r="G90" s="264"/>
      <c r="H90" s="264"/>
    </row>
    <row r="91" spans="1:8" x14ac:dyDescent="0.3">
      <c r="A91" s="262" t="s">
        <v>284</v>
      </c>
      <c r="B91" s="274" t="s">
        <v>60</v>
      </c>
      <c r="C91" s="265"/>
      <c r="D91" s="265"/>
      <c r="E91" s="264"/>
      <c r="F91" s="264"/>
      <c r="G91" s="264"/>
      <c r="H91" s="264"/>
    </row>
    <row r="92" spans="1:8" x14ac:dyDescent="0.3">
      <c r="A92" s="275" t="s">
        <v>64</v>
      </c>
      <c r="B92" s="274" t="s">
        <v>60</v>
      </c>
      <c r="C92" s="265"/>
      <c r="D92" s="265"/>
      <c r="E92" s="264"/>
      <c r="F92" s="264"/>
      <c r="G92" s="264"/>
      <c r="H92" s="264"/>
    </row>
    <row r="93" spans="1:8" x14ac:dyDescent="0.3">
      <c r="A93" s="276" t="s">
        <v>81</v>
      </c>
      <c r="B93" s="265" t="s">
        <v>60</v>
      </c>
      <c r="C93" s="265"/>
      <c r="D93" s="265"/>
      <c r="E93" s="264"/>
      <c r="F93" s="264"/>
      <c r="G93" s="264"/>
      <c r="H93" s="264"/>
    </row>
    <row r="94" spans="1:8" ht="15" thickBot="1" x14ac:dyDescent="0.35">
      <c r="A94" s="269" t="s">
        <v>181</v>
      </c>
      <c r="B94" s="319" t="s">
        <v>180</v>
      </c>
      <c r="C94" s="320"/>
      <c r="D94" s="320"/>
      <c r="E94" s="320"/>
      <c r="F94" s="320"/>
      <c r="G94" s="320"/>
      <c r="H94" s="321"/>
    </row>
    <row r="95" spans="1:8" ht="16.2" thickTop="1" x14ac:dyDescent="0.3">
      <c r="A95" s="34" t="s">
        <v>184</v>
      </c>
      <c r="B95" s="316" t="s">
        <v>30</v>
      </c>
      <c r="C95" s="317"/>
      <c r="D95" s="317"/>
      <c r="E95" s="317"/>
      <c r="F95" s="317"/>
      <c r="G95" s="317"/>
      <c r="H95" s="318"/>
    </row>
    <row r="96" spans="1:8" x14ac:dyDescent="0.3">
      <c r="A96" s="17" t="s">
        <v>52</v>
      </c>
      <c r="B96" s="18" t="s">
        <v>53</v>
      </c>
      <c r="C96" s="18" t="s">
        <v>54</v>
      </c>
      <c r="D96" s="18" t="s">
        <v>183</v>
      </c>
      <c r="E96" s="18" t="s">
        <v>55</v>
      </c>
      <c r="F96" s="18" t="s">
        <v>56</v>
      </c>
      <c r="G96" s="18" t="s">
        <v>57</v>
      </c>
      <c r="H96" s="18" t="s">
        <v>58</v>
      </c>
    </row>
    <row r="97" spans="1:8" ht="28.8" x14ac:dyDescent="0.3">
      <c r="A97" s="262" t="s">
        <v>82</v>
      </c>
      <c r="B97" s="266"/>
      <c r="C97" s="266"/>
      <c r="D97" s="265" t="s">
        <v>60</v>
      </c>
      <c r="E97" s="265"/>
      <c r="F97" s="266"/>
      <c r="G97" s="266"/>
      <c r="H97" s="266"/>
    </row>
    <row r="98" spans="1:8" x14ac:dyDescent="0.3">
      <c r="A98" s="262" t="s">
        <v>80</v>
      </c>
      <c r="B98" s="266"/>
      <c r="C98" s="266"/>
      <c r="D98" s="265" t="s">
        <v>60</v>
      </c>
      <c r="E98" s="265"/>
      <c r="F98" s="266"/>
      <c r="G98" s="266"/>
      <c r="H98" s="266"/>
    </row>
    <row r="99" spans="1:8" x14ac:dyDescent="0.3">
      <c r="A99" s="262" t="s">
        <v>327</v>
      </c>
      <c r="B99" s="266"/>
      <c r="C99" s="266"/>
      <c r="D99" s="265" t="s">
        <v>60</v>
      </c>
      <c r="E99" s="265"/>
      <c r="F99" s="266"/>
      <c r="G99" s="266"/>
      <c r="H99" s="266"/>
    </row>
    <row r="100" spans="1:8" ht="28.8" x14ac:dyDescent="0.3">
      <c r="A100" s="262" t="s">
        <v>182</v>
      </c>
      <c r="B100" s="266"/>
      <c r="C100" s="266"/>
      <c r="D100" s="265"/>
      <c r="E100" s="265" t="s">
        <v>60</v>
      </c>
      <c r="F100" s="266"/>
      <c r="G100" s="266"/>
      <c r="H100" s="266"/>
    </row>
    <row r="101" spans="1:8" x14ac:dyDescent="0.3">
      <c r="A101" s="269" t="s">
        <v>181</v>
      </c>
      <c r="B101" s="299" t="s">
        <v>180</v>
      </c>
      <c r="C101" s="300"/>
      <c r="D101" s="300"/>
      <c r="E101" s="300"/>
      <c r="F101" s="300"/>
      <c r="G101" s="300"/>
      <c r="H101" s="301"/>
    </row>
    <row r="102" spans="1:8" x14ac:dyDescent="0.3">
      <c r="A102" s="278"/>
      <c r="B102" s="20"/>
      <c r="C102" s="20"/>
      <c r="D102" s="20"/>
      <c r="E102" s="20"/>
      <c r="F102" s="20"/>
      <c r="G102" s="20"/>
      <c r="H102" s="20"/>
    </row>
    <row r="103" spans="1:8" s="16" customFormat="1" x14ac:dyDescent="0.3">
      <c r="A103" s="310" t="s">
        <v>335</v>
      </c>
      <c r="B103" s="310"/>
      <c r="C103" s="310"/>
      <c r="D103" s="310"/>
      <c r="E103" s="310"/>
      <c r="F103" s="310"/>
      <c r="G103" s="310"/>
      <c r="H103" s="310"/>
    </row>
    <row r="104" spans="1:8" s="16" customFormat="1" x14ac:dyDescent="0.3">
      <c r="A104" s="281" t="s">
        <v>83</v>
      </c>
    </row>
    <row r="105" spans="1:8" s="16" customFormat="1" x14ac:dyDescent="0.3">
      <c r="A105" s="26" t="s">
        <v>84</v>
      </c>
    </row>
    <row r="106" spans="1:8" s="16" customFormat="1" x14ac:dyDescent="0.3">
      <c r="A106" s="26" t="s">
        <v>85</v>
      </c>
    </row>
    <row r="107" spans="1:8" s="16" customFormat="1" x14ac:dyDescent="0.3">
      <c r="A107" s="27" t="s">
        <v>86</v>
      </c>
    </row>
  </sheetData>
  <mergeCells count="32">
    <mergeCell ref="A1:H1"/>
    <mergeCell ref="A103:H103"/>
    <mergeCell ref="B101:H101"/>
    <mergeCell ref="B63:H63"/>
    <mergeCell ref="B72:H72"/>
    <mergeCell ref="B71:H71"/>
    <mergeCell ref="B87:H87"/>
    <mergeCell ref="B64:H64"/>
    <mergeCell ref="B95:H95"/>
    <mergeCell ref="B73:H73"/>
    <mergeCell ref="B94:H94"/>
    <mergeCell ref="B88:H88"/>
    <mergeCell ref="B3:H3"/>
    <mergeCell ref="B12:H12"/>
    <mergeCell ref="B19:H19"/>
    <mergeCell ref="B20:H20"/>
    <mergeCell ref="B29:H29"/>
    <mergeCell ref="B10:H10"/>
    <mergeCell ref="B14:H14"/>
    <mergeCell ref="B28:H28"/>
    <mergeCell ref="B5:H5"/>
    <mergeCell ref="B11:H11"/>
    <mergeCell ref="B7:H8"/>
    <mergeCell ref="B16:H17"/>
    <mergeCell ref="B55:H55"/>
    <mergeCell ref="B57:H62"/>
    <mergeCell ref="B31:H31"/>
    <mergeCell ref="B33:H33"/>
    <mergeCell ref="B54:H54"/>
    <mergeCell ref="B41:H41"/>
    <mergeCell ref="B34:H34"/>
    <mergeCell ref="B38:H40"/>
  </mergeCells>
  <pageMargins left="0.39370078740157483" right="0.39370078740157483" top="0.39370078740157483" bottom="0.39370078740157483" header="0" footer="0"/>
  <pageSetup paperSize="8" scale="70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16"/>
  <sheetViews>
    <sheetView zoomScaleNormal="100" workbookViewId="0">
      <selection sqref="A1:M1"/>
    </sheetView>
  </sheetViews>
  <sheetFormatPr baseColWidth="10" defaultColWidth="11.44140625" defaultRowHeight="14.4" x14ac:dyDescent="0.3"/>
  <cols>
    <col min="1" max="1" width="19" style="1" customWidth="1"/>
    <col min="2" max="2" width="38.33203125" style="79" customWidth="1"/>
    <col min="3" max="3" width="22" style="1" customWidth="1"/>
    <col min="4" max="4" width="30.33203125" style="10" customWidth="1"/>
    <col min="5" max="5" width="12.109375" style="1" customWidth="1"/>
    <col min="6" max="6" width="21.5546875" style="1" bestFit="1" customWidth="1"/>
    <col min="7" max="7" width="16.33203125" style="1" bestFit="1" customWidth="1"/>
    <col min="8" max="8" width="14.6640625" style="1" customWidth="1"/>
    <col min="9" max="9" width="16.5546875" style="1" customWidth="1"/>
    <col min="10" max="10" width="11.5546875" style="1" customWidth="1"/>
    <col min="11" max="14" width="12.5546875" style="1" customWidth="1"/>
    <col min="15" max="15" width="22" style="1" hidden="1" customWidth="1"/>
    <col min="16" max="16" width="9.88671875" style="1" hidden="1" customWidth="1"/>
    <col min="17" max="17" width="11.44140625" style="1"/>
    <col min="18" max="18" width="16.33203125" style="1" bestFit="1" customWidth="1"/>
    <col min="19" max="16384" width="11.44140625" style="1"/>
  </cols>
  <sheetData>
    <row r="1" spans="1:20" ht="56.25" customHeight="1" thickBot="1" x14ac:dyDescent="0.35">
      <c r="A1" s="330" t="s">
        <v>341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</row>
    <row r="2" spans="1:20" ht="63" customHeight="1" x14ac:dyDescent="0.3">
      <c r="A2" s="350" t="s">
        <v>0</v>
      </c>
      <c r="B2" s="351"/>
      <c r="C2" s="243" t="s">
        <v>94</v>
      </c>
      <c r="D2" s="40" t="s">
        <v>1</v>
      </c>
      <c r="E2" s="41" t="s">
        <v>282</v>
      </c>
      <c r="F2" s="40" t="s">
        <v>2</v>
      </c>
      <c r="G2" s="40" t="s">
        <v>3</v>
      </c>
      <c r="H2" s="260" t="s">
        <v>4</v>
      </c>
      <c r="I2" s="261" t="s">
        <v>321</v>
      </c>
      <c r="J2" s="340" t="s">
        <v>5</v>
      </c>
      <c r="K2" s="341"/>
      <c r="L2" s="342"/>
      <c r="N2" s="242"/>
    </row>
    <row r="3" spans="1:20" ht="15" thickBot="1" x14ac:dyDescent="0.35">
      <c r="A3" s="346" t="s">
        <v>6</v>
      </c>
      <c r="B3" s="347"/>
      <c r="C3" s="277" t="s">
        <v>90</v>
      </c>
      <c r="D3" s="244">
        <f>SUM(E3:I3)</f>
        <v>2567</v>
      </c>
      <c r="E3" s="245">
        <f t="shared" ref="E3:E12" si="0">SUMIFS(E:E,A:A,C3,G:G,"Journalier",B:B,A3)</f>
        <v>0</v>
      </c>
      <c r="F3" s="245">
        <f t="shared" ref="F3:F12" si="1">SUMIFS(E:E,A:A,C3,G:G,"Hebdomadaire",B:B,A3)</f>
        <v>822</v>
      </c>
      <c r="G3" s="245">
        <f t="shared" ref="G3:G12" si="2">SUMIFS(E:E,A:A,C3,G:G,"Bimensuel",B:B,A3)</f>
        <v>1552</v>
      </c>
      <c r="H3" s="245">
        <f t="shared" ref="H3:H12" si="3">SUMIFS(E:E,A:A,C3,G:G,"Mensuel",B:B,A3)</f>
        <v>0</v>
      </c>
      <c r="I3" s="245">
        <f t="shared" ref="I3:I12" si="4">SUMIFS(E:E,A:A,C3,G:G,"Trihebdomadaire",B:B,A3)</f>
        <v>193</v>
      </c>
      <c r="J3" s="343" t="s">
        <v>7</v>
      </c>
      <c r="K3" s="344"/>
      <c r="L3" s="3">
        <f>SUM(H19:H485)</f>
        <v>96</v>
      </c>
    </row>
    <row r="4" spans="1:20" ht="16.8" thickTop="1" thickBot="1" x14ac:dyDescent="0.35">
      <c r="A4" s="348" t="s">
        <v>9</v>
      </c>
      <c r="B4" s="349"/>
      <c r="C4" s="33" t="s">
        <v>91</v>
      </c>
      <c r="D4" s="244">
        <f>SUM(E4:I4)</f>
        <v>1616</v>
      </c>
      <c r="E4" s="245">
        <f t="shared" si="0"/>
        <v>92</v>
      </c>
      <c r="F4" s="245">
        <f t="shared" si="1"/>
        <v>145</v>
      </c>
      <c r="G4" s="245">
        <f t="shared" si="2"/>
        <v>1361</v>
      </c>
      <c r="H4" s="245">
        <f t="shared" si="3"/>
        <v>18</v>
      </c>
      <c r="I4" s="245">
        <f t="shared" si="4"/>
        <v>0</v>
      </c>
      <c r="J4" s="345" t="s">
        <v>8</v>
      </c>
      <c r="K4" s="343"/>
      <c r="L4" s="43">
        <f>T9-T8</f>
        <v>85</v>
      </c>
      <c r="O4" s="30" t="s">
        <v>6</v>
      </c>
      <c r="P4" s="9" t="s">
        <v>38</v>
      </c>
    </row>
    <row r="5" spans="1:20" ht="15" thickTop="1" x14ac:dyDescent="0.3">
      <c r="A5" s="348" t="s">
        <v>11</v>
      </c>
      <c r="B5" s="349"/>
      <c r="C5" s="33" t="s">
        <v>324</v>
      </c>
      <c r="D5" s="244">
        <f>SUM(E5:I5)</f>
        <v>28</v>
      </c>
      <c r="E5" s="245">
        <f t="shared" si="0"/>
        <v>0</v>
      </c>
      <c r="F5" s="245">
        <f t="shared" si="1"/>
        <v>28</v>
      </c>
      <c r="G5" s="245">
        <f t="shared" si="2"/>
        <v>0</v>
      </c>
      <c r="H5" s="245">
        <f t="shared" si="3"/>
        <v>0</v>
      </c>
      <c r="I5" s="245">
        <f t="shared" si="4"/>
        <v>0</v>
      </c>
      <c r="J5" s="343" t="s">
        <v>10</v>
      </c>
      <c r="K5" s="344"/>
      <c r="L5" s="3">
        <f>SUM(J19:J485)</f>
        <v>68</v>
      </c>
    </row>
    <row r="6" spans="1:20" ht="15" thickBot="1" x14ac:dyDescent="0.35">
      <c r="A6" s="348" t="s">
        <v>13</v>
      </c>
      <c r="B6" s="349"/>
      <c r="C6" s="33" t="s">
        <v>57</v>
      </c>
      <c r="D6" s="244">
        <f>SUM(E6:I6)</f>
        <v>814</v>
      </c>
      <c r="E6" s="245">
        <f t="shared" si="0"/>
        <v>654</v>
      </c>
      <c r="F6" s="245">
        <f t="shared" si="1"/>
        <v>140</v>
      </c>
      <c r="G6" s="245">
        <f t="shared" si="2"/>
        <v>0</v>
      </c>
      <c r="H6" s="245">
        <f t="shared" si="3"/>
        <v>0</v>
      </c>
      <c r="I6" s="245">
        <f t="shared" si="4"/>
        <v>20</v>
      </c>
      <c r="J6" s="343" t="s">
        <v>12</v>
      </c>
      <c r="K6" s="344"/>
      <c r="L6" s="3">
        <f>SUM(K20:K486)</f>
        <v>52</v>
      </c>
      <c r="P6" s="28" t="s">
        <v>42</v>
      </c>
    </row>
    <row r="7" spans="1:20" ht="15.6" thickTop="1" thickBot="1" x14ac:dyDescent="0.35">
      <c r="A7" s="348" t="s">
        <v>14</v>
      </c>
      <c r="B7" s="349"/>
      <c r="C7" s="33" t="s">
        <v>92</v>
      </c>
      <c r="D7" s="244">
        <f t="shared" ref="D7:D11" si="5">SUM(E7:I7)</f>
        <v>11</v>
      </c>
      <c r="E7" s="245">
        <f t="shared" si="0"/>
        <v>0</v>
      </c>
      <c r="F7" s="245">
        <f t="shared" si="1"/>
        <v>0</v>
      </c>
      <c r="G7" s="245">
        <f t="shared" si="2"/>
        <v>11</v>
      </c>
      <c r="H7" s="245">
        <f t="shared" si="3"/>
        <v>0</v>
      </c>
      <c r="I7" s="245">
        <f t="shared" si="4"/>
        <v>0</v>
      </c>
      <c r="J7" s="332" t="s">
        <v>310</v>
      </c>
      <c r="K7" s="333"/>
      <c r="L7" s="3">
        <f>SUM(L19:L487)</f>
        <v>88</v>
      </c>
    </row>
    <row r="8" spans="1:20" ht="15.6" thickTop="1" thickBot="1" x14ac:dyDescent="0.35">
      <c r="A8" s="352" t="s">
        <v>16</v>
      </c>
      <c r="B8" s="353"/>
      <c r="C8" s="223" t="s">
        <v>58</v>
      </c>
      <c r="D8" s="244">
        <f t="shared" si="5"/>
        <v>632</v>
      </c>
      <c r="E8" s="245">
        <f t="shared" si="0"/>
        <v>0</v>
      </c>
      <c r="F8" s="245">
        <f t="shared" si="1"/>
        <v>134</v>
      </c>
      <c r="G8" s="245">
        <f t="shared" si="2"/>
        <v>472</v>
      </c>
      <c r="H8" s="245">
        <f t="shared" si="3"/>
        <v>26</v>
      </c>
      <c r="I8" s="245">
        <f t="shared" si="4"/>
        <v>0</v>
      </c>
      <c r="J8" s="334" t="s">
        <v>339</v>
      </c>
      <c r="K8" s="335"/>
      <c r="L8" s="3">
        <f>SUM(M19:M488)</f>
        <v>25</v>
      </c>
      <c r="O8" s="29" t="s">
        <v>40</v>
      </c>
      <c r="T8" s="1">
        <f>SUM(I17,I28,I44,I81,I96,I106,I115,I125,I136,I149,I169,I179,I188,I194,I201,I213,I219,I240,I254,I264,I272,I289,I296,I300,I306,I310,I314)</f>
        <v>7552.5</v>
      </c>
    </row>
    <row r="9" spans="1:20" x14ac:dyDescent="0.3">
      <c r="A9" s="348" t="s">
        <v>18</v>
      </c>
      <c r="B9" s="349"/>
      <c r="C9" s="33" t="s">
        <v>91</v>
      </c>
      <c r="D9" s="244">
        <f t="shared" si="5"/>
        <v>93</v>
      </c>
      <c r="E9" s="245">
        <f t="shared" si="0"/>
        <v>0</v>
      </c>
      <c r="F9" s="245">
        <f t="shared" si="1"/>
        <v>0</v>
      </c>
      <c r="G9" s="245">
        <f t="shared" si="2"/>
        <v>48</v>
      </c>
      <c r="H9" s="245">
        <f t="shared" si="3"/>
        <v>45</v>
      </c>
      <c r="I9" s="245">
        <f t="shared" si="4"/>
        <v>0</v>
      </c>
      <c r="J9" s="336" t="s">
        <v>17</v>
      </c>
      <c r="K9" s="336"/>
      <c r="L9" s="337"/>
      <c r="T9" s="1">
        <f>SUM(I17:I485)</f>
        <v>7637.5</v>
      </c>
    </row>
    <row r="10" spans="1:20" ht="15" thickBot="1" x14ac:dyDescent="0.35">
      <c r="A10" s="348" t="s">
        <v>19</v>
      </c>
      <c r="B10" s="349"/>
      <c r="C10" s="33" t="s">
        <v>92</v>
      </c>
      <c r="D10" s="244">
        <f t="shared" si="5"/>
        <v>134.5</v>
      </c>
      <c r="E10" s="245">
        <f t="shared" si="0"/>
        <v>0</v>
      </c>
      <c r="F10" s="245">
        <f t="shared" si="1"/>
        <v>134.5</v>
      </c>
      <c r="G10" s="245">
        <f t="shared" si="2"/>
        <v>0</v>
      </c>
      <c r="H10" s="245">
        <f t="shared" si="3"/>
        <v>0</v>
      </c>
      <c r="I10" s="245">
        <f t="shared" si="4"/>
        <v>0</v>
      </c>
      <c r="J10" s="338">
        <f>SUM(E17+E28+E44+E81+E96+E106+E115+E125+E136+E149+E169+E179+E188+E194+E201+E213+E219+E240+E254+E264+E272)</f>
        <v>559</v>
      </c>
      <c r="K10" s="338"/>
      <c r="L10" s="339"/>
    </row>
    <row r="11" spans="1:20" x14ac:dyDescent="0.3">
      <c r="A11" s="348" t="s">
        <v>21</v>
      </c>
      <c r="B11" s="349"/>
      <c r="C11" s="33" t="s">
        <v>93</v>
      </c>
      <c r="D11" s="244">
        <f t="shared" si="5"/>
        <v>1585</v>
      </c>
      <c r="E11" s="245">
        <f t="shared" si="0"/>
        <v>0</v>
      </c>
      <c r="F11" s="245">
        <f t="shared" si="1"/>
        <v>0</v>
      </c>
      <c r="G11" s="245">
        <f t="shared" si="2"/>
        <v>200</v>
      </c>
      <c r="H11" s="245">
        <f t="shared" si="3"/>
        <v>1385</v>
      </c>
      <c r="I11" s="245">
        <f t="shared" si="4"/>
        <v>0</v>
      </c>
      <c r="J11" s="336" t="s">
        <v>20</v>
      </c>
      <c r="K11" s="336"/>
      <c r="L11" s="337"/>
    </row>
    <row r="12" spans="1:20" ht="15" thickBot="1" x14ac:dyDescent="0.35">
      <c r="A12" s="366" t="s">
        <v>334</v>
      </c>
      <c r="B12" s="367"/>
      <c r="C12" s="33" t="s">
        <v>55</v>
      </c>
      <c r="D12" s="244">
        <f t="shared" ref="D12" si="6">SUM(E12:I12)</f>
        <v>72</v>
      </c>
      <c r="E12" s="245">
        <f t="shared" si="0"/>
        <v>72</v>
      </c>
      <c r="F12" s="245">
        <f t="shared" si="1"/>
        <v>0</v>
      </c>
      <c r="G12" s="245">
        <f t="shared" si="2"/>
        <v>0</v>
      </c>
      <c r="H12" s="245">
        <f t="shared" si="3"/>
        <v>0</v>
      </c>
      <c r="I12" s="245">
        <f t="shared" si="4"/>
        <v>0</v>
      </c>
      <c r="J12" s="356">
        <f>COUNTIF(B17:M317,M18)</f>
        <v>27</v>
      </c>
      <c r="K12" s="357"/>
      <c r="L12" s="358"/>
    </row>
    <row r="13" spans="1:20" ht="15" thickBot="1" x14ac:dyDescent="0.35">
      <c r="A13" s="359" t="s">
        <v>22</v>
      </c>
      <c r="B13" s="338"/>
      <c r="C13" s="360"/>
      <c r="D13" s="42">
        <f t="shared" ref="D13:I13" si="7">SUM(D3:D12)</f>
        <v>7552.5</v>
      </c>
      <c r="E13" s="246">
        <f t="shared" si="7"/>
        <v>818</v>
      </c>
      <c r="F13" s="247">
        <f t="shared" si="7"/>
        <v>1403.5</v>
      </c>
      <c r="G13" s="247">
        <f t="shared" si="7"/>
        <v>3644</v>
      </c>
      <c r="H13" s="248">
        <f t="shared" si="7"/>
        <v>1474</v>
      </c>
      <c r="I13" s="248">
        <f t="shared" si="7"/>
        <v>213</v>
      </c>
      <c r="J13" s="38"/>
    </row>
    <row r="14" spans="1:20" x14ac:dyDescent="0.3">
      <c r="A14" s="4"/>
      <c r="B14" s="6"/>
      <c r="C14" s="4"/>
      <c r="D14" s="4"/>
      <c r="E14" s="31"/>
      <c r="F14" s="32"/>
      <c r="G14" s="32"/>
      <c r="H14" s="32"/>
      <c r="I14" s="2"/>
    </row>
    <row r="15" spans="1:20" x14ac:dyDescent="0.3">
      <c r="A15" s="4"/>
      <c r="B15" s="6"/>
      <c r="C15" s="4"/>
      <c r="D15" s="4"/>
      <c r="E15" s="39"/>
      <c r="F15" s="39"/>
      <c r="G15" s="39"/>
      <c r="H15" s="39"/>
      <c r="I15" s="39"/>
    </row>
    <row r="16" spans="1:20" ht="15" thickBot="1" x14ac:dyDescent="0.35">
      <c r="B16" s="6"/>
      <c r="C16" s="4"/>
      <c r="D16" s="5"/>
      <c r="E16" s="2"/>
      <c r="H16" s="2"/>
      <c r="I16" s="2"/>
      <c r="J16" s="2"/>
      <c r="M16" s="2"/>
    </row>
    <row r="17" spans="1:14" ht="15" thickBot="1" x14ac:dyDescent="0.35">
      <c r="B17" s="49" t="s">
        <v>317</v>
      </c>
      <c r="C17" s="49"/>
      <c r="D17" s="48" t="s">
        <v>23</v>
      </c>
      <c r="E17" s="48">
        <v>6</v>
      </c>
      <c r="F17" s="49"/>
      <c r="G17" s="49"/>
      <c r="H17" s="49" t="s">
        <v>24</v>
      </c>
      <c r="I17" s="48">
        <f>SUM(Tableau2226182[surface M²])</f>
        <v>139</v>
      </c>
      <c r="J17" s="48" t="s">
        <v>44</v>
      </c>
      <c r="K17" s="49"/>
      <c r="L17" s="49"/>
      <c r="M17" s="50"/>
      <c r="N17" s="6"/>
    </row>
    <row r="18" spans="1:14" ht="30.75" customHeight="1" thickBot="1" x14ac:dyDescent="0.35">
      <c r="A18" s="251" t="s">
        <v>87</v>
      </c>
      <c r="B18" s="74" t="s">
        <v>25</v>
      </c>
      <c r="C18" s="71" t="s">
        <v>26</v>
      </c>
      <c r="D18" s="71" t="s">
        <v>27</v>
      </c>
      <c r="E18" s="70" t="s">
        <v>28</v>
      </c>
      <c r="F18" s="70" t="s">
        <v>29</v>
      </c>
      <c r="G18" s="70" t="s">
        <v>30</v>
      </c>
      <c r="H18" s="70" t="s">
        <v>31</v>
      </c>
      <c r="I18" s="70" t="s">
        <v>32</v>
      </c>
      <c r="J18" s="70" t="s">
        <v>33</v>
      </c>
      <c r="K18" s="70" t="s">
        <v>34</v>
      </c>
      <c r="L18" s="70" t="s">
        <v>88</v>
      </c>
      <c r="M18" s="72" t="s">
        <v>15</v>
      </c>
    </row>
    <row r="19" spans="1:14" x14ac:dyDescent="0.3">
      <c r="A19" s="73" t="s">
        <v>90</v>
      </c>
      <c r="B19" s="75" t="s">
        <v>6</v>
      </c>
      <c r="C19" s="64" t="s">
        <v>98</v>
      </c>
      <c r="D19" s="65" t="s">
        <v>95</v>
      </c>
      <c r="E19" s="63">
        <v>21</v>
      </c>
      <c r="F19" s="63" t="s">
        <v>37</v>
      </c>
      <c r="G19" s="63" t="s">
        <v>36</v>
      </c>
      <c r="H19" s="63"/>
      <c r="I19" s="63"/>
      <c r="J19" s="63"/>
      <c r="K19" s="66"/>
      <c r="L19" s="66"/>
      <c r="M19" s="125"/>
    </row>
    <row r="20" spans="1:14" x14ac:dyDescent="0.3">
      <c r="A20" s="73" t="s">
        <v>90</v>
      </c>
      <c r="B20" s="76" t="s">
        <v>6</v>
      </c>
      <c r="C20" s="52" t="s">
        <v>98</v>
      </c>
      <c r="D20" s="53" t="s">
        <v>306</v>
      </c>
      <c r="E20" s="51">
        <v>29</v>
      </c>
      <c r="F20" s="51" t="s">
        <v>37</v>
      </c>
      <c r="G20" s="51" t="s">
        <v>36</v>
      </c>
      <c r="H20" s="51"/>
      <c r="I20" s="55"/>
      <c r="J20" s="51"/>
      <c r="K20" s="54"/>
      <c r="L20" s="54"/>
      <c r="M20" s="93"/>
    </row>
    <row r="21" spans="1:14" x14ac:dyDescent="0.3">
      <c r="A21" s="56" t="s">
        <v>57</v>
      </c>
      <c r="B21" s="76" t="s">
        <v>13</v>
      </c>
      <c r="C21" s="52" t="s">
        <v>248</v>
      </c>
      <c r="D21" s="53" t="s">
        <v>13</v>
      </c>
      <c r="E21" s="51">
        <v>10</v>
      </c>
      <c r="F21" s="51" t="s">
        <v>39</v>
      </c>
      <c r="G21" s="51" t="s">
        <v>40</v>
      </c>
      <c r="H21" s="51">
        <v>1</v>
      </c>
      <c r="I21" s="55">
        <v>2</v>
      </c>
      <c r="J21" s="51">
        <v>1</v>
      </c>
      <c r="K21" s="54">
        <v>1</v>
      </c>
      <c r="L21" s="54">
        <v>1</v>
      </c>
      <c r="M21" s="93"/>
    </row>
    <row r="22" spans="1:14" x14ac:dyDescent="0.3">
      <c r="A22" s="56" t="s">
        <v>57</v>
      </c>
      <c r="B22" s="210" t="s">
        <v>13</v>
      </c>
      <c r="C22" s="52" t="s">
        <v>307</v>
      </c>
      <c r="D22" s="53" t="s">
        <v>13</v>
      </c>
      <c r="E22" s="51">
        <v>4</v>
      </c>
      <c r="F22" s="51" t="s">
        <v>39</v>
      </c>
      <c r="G22" s="51" t="s">
        <v>40</v>
      </c>
      <c r="H22" s="51">
        <v>1</v>
      </c>
      <c r="I22" s="55">
        <v>1</v>
      </c>
      <c r="J22" s="51"/>
      <c r="K22" s="54"/>
      <c r="L22" s="54">
        <v>1</v>
      </c>
      <c r="M22" s="93">
        <v>1</v>
      </c>
    </row>
    <row r="23" spans="1:14" x14ac:dyDescent="0.3">
      <c r="A23" s="56" t="s">
        <v>57</v>
      </c>
      <c r="B23" s="211" t="s">
        <v>13</v>
      </c>
      <c r="C23" s="212" t="s">
        <v>238</v>
      </c>
      <c r="D23" s="213" t="s">
        <v>13</v>
      </c>
      <c r="E23" s="214">
        <v>10</v>
      </c>
      <c r="F23" s="214" t="s">
        <v>39</v>
      </c>
      <c r="G23" s="214" t="s">
        <v>40</v>
      </c>
      <c r="H23" s="214">
        <v>1</v>
      </c>
      <c r="I23" s="215">
        <v>1</v>
      </c>
      <c r="J23" s="214">
        <v>1</v>
      </c>
      <c r="K23" s="216">
        <v>1</v>
      </c>
      <c r="L23" s="216">
        <v>1</v>
      </c>
      <c r="M23" s="239"/>
    </row>
    <row r="24" spans="1:14" x14ac:dyDescent="0.3">
      <c r="A24" s="56" t="s">
        <v>92</v>
      </c>
      <c r="B24" s="76" t="s">
        <v>19</v>
      </c>
      <c r="C24" s="52" t="s">
        <v>308</v>
      </c>
      <c r="D24" s="53" t="s">
        <v>97</v>
      </c>
      <c r="E24" s="51">
        <v>35</v>
      </c>
      <c r="F24" s="51" t="s">
        <v>131</v>
      </c>
      <c r="G24" s="51" t="s">
        <v>38</v>
      </c>
      <c r="H24" s="51"/>
      <c r="I24" s="55"/>
      <c r="J24" s="51"/>
      <c r="K24" s="54"/>
      <c r="L24" s="54"/>
      <c r="M24" s="93"/>
    </row>
    <row r="25" spans="1:14" x14ac:dyDescent="0.3">
      <c r="A25" s="56" t="s">
        <v>92</v>
      </c>
      <c r="B25" s="76" t="s">
        <v>19</v>
      </c>
      <c r="C25" s="52"/>
      <c r="D25" s="53" t="s">
        <v>97</v>
      </c>
      <c r="E25" s="51">
        <v>30</v>
      </c>
      <c r="F25" s="51" t="s">
        <v>131</v>
      </c>
      <c r="G25" s="51" t="s">
        <v>38</v>
      </c>
      <c r="H25" s="51"/>
      <c r="I25" s="55"/>
      <c r="J25" s="51"/>
      <c r="K25" s="54"/>
      <c r="L25" s="54"/>
      <c r="M25" s="93"/>
    </row>
    <row r="26" spans="1:14" ht="18" customHeight="1" thickBot="1" x14ac:dyDescent="0.35">
      <c r="A26" s="57"/>
      <c r="B26" s="361" t="s">
        <v>99</v>
      </c>
      <c r="C26" s="361"/>
      <c r="D26" s="361"/>
      <c r="E26" s="361"/>
      <c r="F26" s="361"/>
      <c r="G26" s="361"/>
      <c r="H26" s="361"/>
      <c r="I26" s="361"/>
      <c r="J26" s="361"/>
      <c r="K26" s="361"/>
      <c r="L26" s="361"/>
      <c r="M26" s="362"/>
    </row>
    <row r="27" spans="1:14" ht="18" customHeight="1" thickBot="1" x14ac:dyDescent="0.35">
      <c r="B27" s="77"/>
      <c r="C27" s="8"/>
      <c r="D27" s="45"/>
      <c r="E27" s="8"/>
      <c r="F27" s="8"/>
      <c r="G27" s="8"/>
      <c r="H27" s="8"/>
      <c r="I27" s="8"/>
      <c r="J27" s="8"/>
      <c r="K27" s="8"/>
      <c r="L27" s="8"/>
      <c r="M27" s="8"/>
    </row>
    <row r="28" spans="1:14" ht="15" thickTop="1" x14ac:dyDescent="0.3">
      <c r="A28" s="364" t="s">
        <v>87</v>
      </c>
      <c r="B28" s="99" t="s">
        <v>283</v>
      </c>
      <c r="C28" s="99"/>
      <c r="D28" s="100" t="s">
        <v>23</v>
      </c>
      <c r="E28" s="100">
        <v>24</v>
      </c>
      <c r="F28" s="99"/>
      <c r="G28" s="99"/>
      <c r="H28" s="99" t="s">
        <v>24</v>
      </c>
      <c r="I28" s="100">
        <v>392</v>
      </c>
      <c r="J28" s="100" t="s">
        <v>44</v>
      </c>
      <c r="K28" s="99"/>
      <c r="L28" s="99"/>
      <c r="M28" s="101"/>
      <c r="N28" s="6"/>
    </row>
    <row r="29" spans="1:14" ht="15" customHeight="1" thickBot="1" x14ac:dyDescent="0.35">
      <c r="A29" s="365"/>
      <c r="B29" s="104" t="s">
        <v>25</v>
      </c>
      <c r="C29" s="105" t="s">
        <v>26</v>
      </c>
      <c r="D29" s="106" t="s">
        <v>27</v>
      </c>
      <c r="E29" s="105" t="s">
        <v>28</v>
      </c>
      <c r="F29" s="105" t="s">
        <v>29</v>
      </c>
      <c r="G29" s="105" t="s">
        <v>30</v>
      </c>
      <c r="H29" s="105" t="s">
        <v>31</v>
      </c>
      <c r="I29" s="105" t="s">
        <v>32</v>
      </c>
      <c r="J29" s="105" t="s">
        <v>33</v>
      </c>
      <c r="K29" s="105" t="s">
        <v>34</v>
      </c>
      <c r="L29" s="105" t="s">
        <v>88</v>
      </c>
      <c r="M29" s="107" t="s">
        <v>15</v>
      </c>
    </row>
    <row r="30" spans="1:14" x14ac:dyDescent="0.3">
      <c r="A30" s="115" t="s">
        <v>90</v>
      </c>
      <c r="B30" s="108" t="s">
        <v>6</v>
      </c>
      <c r="C30" s="109" t="s">
        <v>98</v>
      </c>
      <c r="D30" s="110" t="s">
        <v>101</v>
      </c>
      <c r="E30" s="111">
        <v>10</v>
      </c>
      <c r="F30" s="111" t="s">
        <v>37</v>
      </c>
      <c r="G30" s="249" t="s">
        <v>38</v>
      </c>
      <c r="H30" s="111"/>
      <c r="I30" s="111"/>
      <c r="J30" s="111"/>
      <c r="K30" s="111"/>
      <c r="L30" s="111"/>
      <c r="M30" s="112"/>
    </row>
    <row r="31" spans="1:14" x14ac:dyDescent="0.3">
      <c r="A31" s="113" t="s">
        <v>57</v>
      </c>
      <c r="B31" s="78" t="s">
        <v>13</v>
      </c>
      <c r="C31" s="7" t="s">
        <v>98</v>
      </c>
      <c r="D31" s="114" t="s">
        <v>102</v>
      </c>
      <c r="E31" s="44">
        <v>8</v>
      </c>
      <c r="F31" s="44" t="s">
        <v>39</v>
      </c>
      <c r="G31" s="44" t="s">
        <v>40</v>
      </c>
      <c r="H31" s="44">
        <v>4</v>
      </c>
      <c r="I31" s="44">
        <v>4</v>
      </c>
      <c r="J31" s="44"/>
      <c r="K31" s="44">
        <v>3</v>
      </c>
      <c r="L31" s="44">
        <v>4</v>
      </c>
      <c r="M31" s="102">
        <v>1</v>
      </c>
    </row>
    <row r="32" spans="1:14" x14ac:dyDescent="0.3">
      <c r="A32" s="116" t="s">
        <v>90</v>
      </c>
      <c r="B32" s="78" t="s">
        <v>6</v>
      </c>
      <c r="C32" s="7" t="s">
        <v>98</v>
      </c>
      <c r="D32" s="114" t="s">
        <v>96</v>
      </c>
      <c r="E32" s="44">
        <v>92</v>
      </c>
      <c r="F32" s="44" t="s">
        <v>37</v>
      </c>
      <c r="G32" s="250" t="s">
        <v>38</v>
      </c>
      <c r="H32" s="44"/>
      <c r="I32" s="44"/>
      <c r="J32" s="44"/>
      <c r="K32" s="44"/>
      <c r="L32" s="44"/>
      <c r="M32" s="102"/>
    </row>
    <row r="33" spans="1:14" x14ac:dyDescent="0.3">
      <c r="A33" s="113" t="s">
        <v>91</v>
      </c>
      <c r="B33" s="78" t="s">
        <v>9</v>
      </c>
      <c r="C33" s="7" t="s">
        <v>98</v>
      </c>
      <c r="D33" s="114" t="s">
        <v>103</v>
      </c>
      <c r="E33" s="44">
        <v>16</v>
      </c>
      <c r="F33" s="44" t="s">
        <v>37</v>
      </c>
      <c r="G33" s="44" t="s">
        <v>40</v>
      </c>
      <c r="H33" s="44"/>
      <c r="I33" s="44"/>
      <c r="J33" s="44"/>
      <c r="K33" s="44"/>
      <c r="L33" s="44"/>
      <c r="M33" s="102"/>
    </row>
    <row r="34" spans="1:14" x14ac:dyDescent="0.3">
      <c r="A34" s="116" t="s">
        <v>91</v>
      </c>
      <c r="B34" s="78" t="s">
        <v>9</v>
      </c>
      <c r="C34" s="7" t="s">
        <v>98</v>
      </c>
      <c r="D34" s="114" t="s">
        <v>100</v>
      </c>
      <c r="E34" s="44">
        <v>18</v>
      </c>
      <c r="F34" s="44" t="s">
        <v>39</v>
      </c>
      <c r="G34" s="44" t="s">
        <v>38</v>
      </c>
      <c r="H34" s="44"/>
      <c r="I34" s="44"/>
      <c r="J34" s="44"/>
      <c r="K34" s="44"/>
      <c r="L34" s="44"/>
      <c r="M34" s="102"/>
    </row>
    <row r="35" spans="1:14" x14ac:dyDescent="0.3">
      <c r="A35" s="113" t="s">
        <v>91</v>
      </c>
      <c r="B35" s="78" t="s">
        <v>9</v>
      </c>
      <c r="C35" s="7" t="s">
        <v>98</v>
      </c>
      <c r="D35" s="114" t="s">
        <v>104</v>
      </c>
      <c r="E35" s="44">
        <v>100</v>
      </c>
      <c r="F35" s="44" t="s">
        <v>39</v>
      </c>
      <c r="G35" s="44" t="s">
        <v>38</v>
      </c>
      <c r="H35" s="44"/>
      <c r="I35" s="44"/>
      <c r="J35" s="44"/>
      <c r="K35" s="44"/>
      <c r="L35" s="44"/>
      <c r="M35" s="102"/>
    </row>
    <row r="36" spans="1:14" x14ac:dyDescent="0.3">
      <c r="A36" s="187" t="s">
        <v>91</v>
      </c>
      <c r="B36" s="195" t="s">
        <v>9</v>
      </c>
      <c r="C36" s="44" t="s">
        <v>98</v>
      </c>
      <c r="D36" s="44" t="s">
        <v>105</v>
      </c>
      <c r="E36" s="44">
        <v>26</v>
      </c>
      <c r="F36" s="44" t="s">
        <v>39</v>
      </c>
      <c r="G36" s="44" t="s">
        <v>40</v>
      </c>
      <c r="H36" s="44"/>
      <c r="I36" s="44"/>
      <c r="J36" s="44"/>
      <c r="K36" s="44"/>
      <c r="L36" s="44"/>
      <c r="M36" s="103"/>
    </row>
    <row r="37" spans="1:14" x14ac:dyDescent="0.3">
      <c r="A37" s="186" t="s">
        <v>55</v>
      </c>
      <c r="B37" s="78" t="s">
        <v>334</v>
      </c>
      <c r="C37" s="7" t="s">
        <v>98</v>
      </c>
      <c r="D37" s="114" t="s">
        <v>106</v>
      </c>
      <c r="E37" s="44">
        <v>21</v>
      </c>
      <c r="F37" s="44" t="s">
        <v>39</v>
      </c>
      <c r="G37" s="44" t="s">
        <v>40</v>
      </c>
      <c r="H37" s="44"/>
      <c r="I37" s="44"/>
      <c r="J37" s="44"/>
      <c r="K37" s="44"/>
      <c r="L37" s="44"/>
      <c r="M37" s="102"/>
    </row>
    <row r="38" spans="1:14" x14ac:dyDescent="0.3">
      <c r="A38" s="116" t="s">
        <v>55</v>
      </c>
      <c r="B38" s="78" t="s">
        <v>334</v>
      </c>
      <c r="C38" s="7" t="s">
        <v>98</v>
      </c>
      <c r="D38" s="114" t="s">
        <v>107</v>
      </c>
      <c r="E38" s="44">
        <v>12</v>
      </c>
      <c r="F38" s="44" t="s">
        <v>39</v>
      </c>
      <c r="G38" s="44" t="s">
        <v>40</v>
      </c>
      <c r="H38" s="44"/>
      <c r="I38" s="44"/>
      <c r="J38" s="44"/>
      <c r="K38" s="44"/>
      <c r="L38" s="44"/>
      <c r="M38" s="102"/>
    </row>
    <row r="39" spans="1:14" x14ac:dyDescent="0.3">
      <c r="A39" s="113" t="s">
        <v>55</v>
      </c>
      <c r="B39" s="78" t="s">
        <v>334</v>
      </c>
      <c r="C39" s="7" t="s">
        <v>98</v>
      </c>
      <c r="D39" s="114" t="s">
        <v>108</v>
      </c>
      <c r="E39" s="44">
        <v>18</v>
      </c>
      <c r="F39" s="44" t="s">
        <v>39</v>
      </c>
      <c r="G39" s="44" t="s">
        <v>40</v>
      </c>
      <c r="H39" s="44"/>
      <c r="I39" s="44"/>
      <c r="J39" s="44"/>
      <c r="K39" s="44"/>
      <c r="L39" s="44"/>
      <c r="M39" s="102"/>
    </row>
    <row r="40" spans="1:14" x14ac:dyDescent="0.3">
      <c r="A40" s="116" t="s">
        <v>55</v>
      </c>
      <c r="B40" s="78" t="s">
        <v>334</v>
      </c>
      <c r="C40" s="7" t="s">
        <v>98</v>
      </c>
      <c r="D40" s="114" t="s">
        <v>109</v>
      </c>
      <c r="E40" s="44">
        <v>21</v>
      </c>
      <c r="F40" s="44" t="s">
        <v>39</v>
      </c>
      <c r="G40" s="44" t="s">
        <v>40</v>
      </c>
      <c r="H40" s="44"/>
      <c r="I40" s="44"/>
      <c r="J40" s="44"/>
      <c r="K40" s="44"/>
      <c r="L40" s="44"/>
      <c r="M40" s="102"/>
    </row>
    <row r="41" spans="1:14" x14ac:dyDescent="0.3">
      <c r="A41" s="113" t="s">
        <v>91</v>
      </c>
      <c r="B41" s="78" t="s">
        <v>9</v>
      </c>
      <c r="C41" s="7" t="s">
        <v>98</v>
      </c>
      <c r="D41" s="114" t="s">
        <v>110</v>
      </c>
      <c r="E41" s="44">
        <v>50</v>
      </c>
      <c r="F41" s="44" t="s">
        <v>37</v>
      </c>
      <c r="G41" s="44" t="s">
        <v>40</v>
      </c>
      <c r="H41" s="44"/>
      <c r="I41" s="44"/>
      <c r="J41" s="44"/>
      <c r="K41" s="44"/>
      <c r="L41" s="44"/>
      <c r="M41" s="102"/>
    </row>
    <row r="42" spans="1:14" ht="15" thickBot="1" x14ac:dyDescent="0.35">
      <c r="A42" s="96"/>
      <c r="B42" s="354" t="s">
        <v>41</v>
      </c>
      <c r="C42" s="354"/>
      <c r="D42" s="354"/>
      <c r="E42" s="354"/>
      <c r="F42" s="354"/>
      <c r="G42" s="354"/>
      <c r="H42" s="354"/>
      <c r="I42" s="354"/>
      <c r="J42" s="354"/>
      <c r="K42" s="354"/>
      <c r="L42" s="354"/>
      <c r="M42" s="363"/>
    </row>
    <row r="43" spans="1:14" ht="15.6" thickTop="1" thickBot="1" x14ac:dyDescent="0.35"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</row>
    <row r="44" spans="1:14" ht="15" thickTop="1" x14ac:dyDescent="0.3">
      <c r="A44" s="327" t="s">
        <v>87</v>
      </c>
      <c r="B44" s="86" t="s">
        <v>111</v>
      </c>
      <c r="C44" s="86"/>
      <c r="D44" s="87" t="s">
        <v>23</v>
      </c>
      <c r="E44" s="87">
        <v>80</v>
      </c>
      <c r="F44" s="86"/>
      <c r="G44" s="86"/>
      <c r="H44" s="86" t="s">
        <v>24</v>
      </c>
      <c r="I44" s="87">
        <f>SUM(Tableau512282012[surface M²])</f>
        <v>1424</v>
      </c>
      <c r="J44" s="87" t="s">
        <v>44</v>
      </c>
      <c r="K44" s="86"/>
      <c r="L44" s="86"/>
      <c r="M44" s="88"/>
    </row>
    <row r="45" spans="1:14" ht="15" thickBot="1" x14ac:dyDescent="0.35">
      <c r="A45" s="328"/>
      <c r="B45" s="74" t="s">
        <v>25</v>
      </c>
      <c r="C45" s="70" t="s">
        <v>26</v>
      </c>
      <c r="D45" s="71" t="s">
        <v>27</v>
      </c>
      <c r="E45" s="70" t="s">
        <v>28</v>
      </c>
      <c r="F45" s="70" t="s">
        <v>29</v>
      </c>
      <c r="G45" s="70" t="s">
        <v>30</v>
      </c>
      <c r="H45" s="70" t="s">
        <v>31</v>
      </c>
      <c r="I45" s="70" t="s">
        <v>32</v>
      </c>
      <c r="J45" s="70" t="s">
        <v>33</v>
      </c>
      <c r="K45" s="70" t="s">
        <v>34</v>
      </c>
      <c r="L45" s="70" t="s">
        <v>88</v>
      </c>
      <c r="M45" s="89" t="s">
        <v>15</v>
      </c>
      <c r="N45" s="6"/>
    </row>
    <row r="46" spans="1:14" ht="15" customHeight="1" x14ac:dyDescent="0.3">
      <c r="A46" s="117" t="s">
        <v>90</v>
      </c>
      <c r="B46" s="75" t="s">
        <v>6</v>
      </c>
      <c r="C46" s="63" t="s">
        <v>98</v>
      </c>
      <c r="D46" s="65" t="s">
        <v>112</v>
      </c>
      <c r="E46" s="63">
        <v>20</v>
      </c>
      <c r="F46" s="63" t="s">
        <v>39</v>
      </c>
      <c r="G46" s="51" t="s">
        <v>297</v>
      </c>
      <c r="H46" s="63"/>
      <c r="I46" s="63"/>
      <c r="J46" s="63"/>
      <c r="K46" s="63"/>
      <c r="L46" s="63"/>
      <c r="M46" s="91"/>
    </row>
    <row r="47" spans="1:14" ht="15" customHeight="1" x14ac:dyDescent="0.3">
      <c r="A47" s="92" t="s">
        <v>90</v>
      </c>
      <c r="B47" s="76" t="s">
        <v>6</v>
      </c>
      <c r="C47" s="51" t="s">
        <v>98</v>
      </c>
      <c r="D47" s="53" t="s">
        <v>95</v>
      </c>
      <c r="E47" s="51">
        <v>56</v>
      </c>
      <c r="F47" s="51" t="s">
        <v>39</v>
      </c>
      <c r="G47" s="51" t="s">
        <v>297</v>
      </c>
      <c r="H47" s="51"/>
      <c r="I47" s="51"/>
      <c r="J47" s="51"/>
      <c r="K47" s="51"/>
      <c r="L47" s="51"/>
      <c r="M47" s="93"/>
    </row>
    <row r="48" spans="1:14" ht="15" customHeight="1" x14ac:dyDescent="0.3">
      <c r="A48" s="118" t="s">
        <v>90</v>
      </c>
      <c r="B48" s="76" t="s">
        <v>6</v>
      </c>
      <c r="C48" s="51" t="s">
        <v>98</v>
      </c>
      <c r="D48" s="53" t="s">
        <v>113</v>
      </c>
      <c r="E48" s="51">
        <v>22</v>
      </c>
      <c r="F48" s="51" t="s">
        <v>39</v>
      </c>
      <c r="G48" s="51" t="s">
        <v>297</v>
      </c>
      <c r="H48" s="51"/>
      <c r="I48" s="51"/>
      <c r="J48" s="51"/>
      <c r="K48" s="51"/>
      <c r="L48" s="51"/>
      <c r="M48" s="93"/>
    </row>
    <row r="49" spans="1:13" ht="15" customHeight="1" x14ac:dyDescent="0.3">
      <c r="A49" s="92" t="s">
        <v>90</v>
      </c>
      <c r="B49" s="76" t="s">
        <v>6</v>
      </c>
      <c r="C49" s="51" t="s">
        <v>98</v>
      </c>
      <c r="D49" s="53" t="s">
        <v>114</v>
      </c>
      <c r="E49" s="51">
        <v>58</v>
      </c>
      <c r="F49" s="51" t="s">
        <v>39</v>
      </c>
      <c r="G49" s="51" t="s">
        <v>36</v>
      </c>
      <c r="H49" s="51"/>
      <c r="I49" s="51"/>
      <c r="J49" s="51"/>
      <c r="K49" s="51"/>
      <c r="L49" s="51"/>
      <c r="M49" s="93"/>
    </row>
    <row r="50" spans="1:13" ht="15" customHeight="1" x14ac:dyDescent="0.3">
      <c r="A50" s="118" t="s">
        <v>57</v>
      </c>
      <c r="B50" s="76" t="s">
        <v>13</v>
      </c>
      <c r="C50" s="51" t="s">
        <v>98</v>
      </c>
      <c r="D50" s="53" t="s">
        <v>115</v>
      </c>
      <c r="E50" s="51">
        <v>14</v>
      </c>
      <c r="F50" s="51" t="s">
        <v>39</v>
      </c>
      <c r="G50" s="51" t="s">
        <v>40</v>
      </c>
      <c r="H50" s="51">
        <v>1</v>
      </c>
      <c r="I50" s="51"/>
      <c r="J50" s="51">
        <v>3</v>
      </c>
      <c r="K50" s="51">
        <v>2</v>
      </c>
      <c r="L50" s="51">
        <v>1</v>
      </c>
      <c r="M50" s="93"/>
    </row>
    <row r="51" spans="1:13" ht="15" customHeight="1" x14ac:dyDescent="0.3">
      <c r="A51" s="92" t="s">
        <v>57</v>
      </c>
      <c r="B51" s="76" t="s">
        <v>13</v>
      </c>
      <c r="C51" s="51" t="s">
        <v>98</v>
      </c>
      <c r="D51" s="53" t="s">
        <v>116</v>
      </c>
      <c r="E51" s="51">
        <v>14</v>
      </c>
      <c r="F51" s="51" t="s">
        <v>39</v>
      </c>
      <c r="G51" s="51" t="s">
        <v>40</v>
      </c>
      <c r="H51" s="51">
        <v>3</v>
      </c>
      <c r="I51" s="51">
        <v>3</v>
      </c>
      <c r="J51" s="51">
        <v>2</v>
      </c>
      <c r="K51" s="51"/>
      <c r="L51" s="51">
        <v>3</v>
      </c>
      <c r="M51" s="93">
        <v>1</v>
      </c>
    </row>
    <row r="52" spans="1:13" ht="15" customHeight="1" x14ac:dyDescent="0.3">
      <c r="A52" s="118" t="s">
        <v>91</v>
      </c>
      <c r="B52" s="76" t="s">
        <v>9</v>
      </c>
      <c r="C52" s="51" t="s">
        <v>98</v>
      </c>
      <c r="D52" s="53" t="s">
        <v>117</v>
      </c>
      <c r="E52" s="51">
        <v>293</v>
      </c>
      <c r="F52" s="51" t="s">
        <v>37</v>
      </c>
      <c r="G52" s="51" t="s">
        <v>36</v>
      </c>
      <c r="H52" s="51"/>
      <c r="I52" s="51"/>
      <c r="J52" s="51"/>
      <c r="K52" s="51"/>
      <c r="L52" s="51"/>
      <c r="M52" s="93"/>
    </row>
    <row r="53" spans="1:13" ht="15" customHeight="1" x14ac:dyDescent="0.3">
      <c r="A53" s="92" t="s">
        <v>90</v>
      </c>
      <c r="B53" s="76" t="s">
        <v>6</v>
      </c>
      <c r="C53" s="51" t="s">
        <v>125</v>
      </c>
      <c r="D53" s="53" t="s">
        <v>113</v>
      </c>
      <c r="E53" s="51">
        <v>40</v>
      </c>
      <c r="F53" s="51" t="s">
        <v>39</v>
      </c>
      <c r="G53" s="51" t="s">
        <v>297</v>
      </c>
      <c r="H53" s="51"/>
      <c r="I53" s="51"/>
      <c r="J53" s="51"/>
      <c r="K53" s="51"/>
      <c r="L53" s="51"/>
      <c r="M53" s="93"/>
    </row>
    <row r="54" spans="1:13" ht="15" customHeight="1" x14ac:dyDescent="0.3">
      <c r="A54" s="118" t="s">
        <v>57</v>
      </c>
      <c r="B54" s="76" t="s">
        <v>13</v>
      </c>
      <c r="C54" s="51" t="s">
        <v>125</v>
      </c>
      <c r="D54" s="53" t="s">
        <v>13</v>
      </c>
      <c r="E54" s="51">
        <v>2</v>
      </c>
      <c r="F54" s="51" t="s">
        <v>39</v>
      </c>
      <c r="G54" s="51" t="s">
        <v>40</v>
      </c>
      <c r="H54" s="51">
        <v>1</v>
      </c>
      <c r="I54" s="51">
        <v>1</v>
      </c>
      <c r="J54" s="51"/>
      <c r="K54" s="51"/>
      <c r="L54" s="51">
        <v>1</v>
      </c>
      <c r="M54" s="93">
        <v>1</v>
      </c>
    </row>
    <row r="55" spans="1:13" ht="15" customHeight="1" x14ac:dyDescent="0.3">
      <c r="A55" s="92" t="s">
        <v>91</v>
      </c>
      <c r="B55" s="76" t="s">
        <v>9</v>
      </c>
      <c r="C55" s="51" t="s">
        <v>125</v>
      </c>
      <c r="D55" s="53" t="s">
        <v>117</v>
      </c>
      <c r="E55" s="51">
        <v>122</v>
      </c>
      <c r="F55" s="51" t="s">
        <v>37</v>
      </c>
      <c r="G55" s="51" t="s">
        <v>36</v>
      </c>
      <c r="H55" s="51"/>
      <c r="I55" s="51"/>
      <c r="J55" s="51"/>
      <c r="K55" s="51"/>
      <c r="L55" s="51"/>
      <c r="M55" s="93"/>
    </row>
    <row r="56" spans="1:13" ht="15" customHeight="1" x14ac:dyDescent="0.3">
      <c r="A56" s="118" t="s">
        <v>90</v>
      </c>
      <c r="B56" s="76" t="s">
        <v>6</v>
      </c>
      <c r="C56" s="51" t="s">
        <v>125</v>
      </c>
      <c r="D56" s="53" t="s">
        <v>114</v>
      </c>
      <c r="E56" s="51">
        <v>19</v>
      </c>
      <c r="F56" s="51" t="s">
        <v>39</v>
      </c>
      <c r="G56" s="51" t="s">
        <v>36</v>
      </c>
      <c r="H56" s="51"/>
      <c r="I56" s="51"/>
      <c r="J56" s="51"/>
      <c r="K56" s="51"/>
      <c r="L56" s="51"/>
      <c r="M56" s="93"/>
    </row>
    <row r="57" spans="1:13" ht="15" customHeight="1" x14ac:dyDescent="0.3">
      <c r="A57" s="92" t="s">
        <v>90</v>
      </c>
      <c r="B57" s="76" t="s">
        <v>6</v>
      </c>
      <c r="C57" s="51" t="s">
        <v>126</v>
      </c>
      <c r="D57" s="53" t="s">
        <v>113</v>
      </c>
      <c r="E57" s="51">
        <v>40</v>
      </c>
      <c r="F57" s="51" t="s">
        <v>39</v>
      </c>
      <c r="G57" s="51" t="s">
        <v>297</v>
      </c>
      <c r="H57" s="51"/>
      <c r="I57" s="51"/>
      <c r="J57" s="51"/>
      <c r="K57" s="51"/>
      <c r="L57" s="51"/>
      <c r="M57" s="93"/>
    </row>
    <row r="58" spans="1:13" ht="15" customHeight="1" x14ac:dyDescent="0.3">
      <c r="A58" s="118" t="s">
        <v>57</v>
      </c>
      <c r="B58" s="76" t="s">
        <v>13</v>
      </c>
      <c r="C58" s="51" t="s">
        <v>127</v>
      </c>
      <c r="D58" s="53" t="s">
        <v>13</v>
      </c>
      <c r="E58" s="51">
        <v>2</v>
      </c>
      <c r="F58" s="51" t="s">
        <v>39</v>
      </c>
      <c r="G58" s="51" t="s">
        <v>40</v>
      </c>
      <c r="H58" s="51">
        <v>1</v>
      </c>
      <c r="I58" s="51">
        <v>1</v>
      </c>
      <c r="J58" s="51"/>
      <c r="K58" s="51"/>
      <c r="L58" s="51">
        <v>1</v>
      </c>
      <c r="M58" s="93">
        <v>1</v>
      </c>
    </row>
    <row r="59" spans="1:13" ht="15" customHeight="1" x14ac:dyDescent="0.3">
      <c r="A59" s="92" t="s">
        <v>91</v>
      </c>
      <c r="B59" s="76" t="s">
        <v>9</v>
      </c>
      <c r="C59" s="51" t="s">
        <v>127</v>
      </c>
      <c r="D59" s="53" t="s">
        <v>117</v>
      </c>
      <c r="E59" s="51">
        <v>128</v>
      </c>
      <c r="F59" s="51" t="s">
        <v>37</v>
      </c>
      <c r="G59" s="51" t="s">
        <v>36</v>
      </c>
      <c r="H59" s="51"/>
      <c r="I59" s="51"/>
      <c r="J59" s="51"/>
      <c r="K59" s="51"/>
      <c r="L59" s="51"/>
      <c r="M59" s="93"/>
    </row>
    <row r="60" spans="1:13" ht="15" customHeight="1" x14ac:dyDescent="0.3">
      <c r="A60" s="118" t="s">
        <v>90</v>
      </c>
      <c r="B60" s="76" t="s">
        <v>6</v>
      </c>
      <c r="C60" s="51" t="s">
        <v>127</v>
      </c>
      <c r="D60" s="53" t="s">
        <v>114</v>
      </c>
      <c r="E60" s="51">
        <v>19</v>
      </c>
      <c r="F60" s="51" t="s">
        <v>39</v>
      </c>
      <c r="G60" s="51" t="s">
        <v>36</v>
      </c>
      <c r="H60" s="51"/>
      <c r="I60" s="51"/>
      <c r="J60" s="51"/>
      <c r="K60" s="51"/>
      <c r="L60" s="51"/>
      <c r="M60" s="93"/>
    </row>
    <row r="61" spans="1:13" ht="15" customHeight="1" x14ac:dyDescent="0.3">
      <c r="A61" s="92" t="s">
        <v>90</v>
      </c>
      <c r="B61" s="76" t="s">
        <v>6</v>
      </c>
      <c r="C61" s="51" t="s">
        <v>128</v>
      </c>
      <c r="D61" s="53" t="s">
        <v>118</v>
      </c>
      <c r="E61" s="51">
        <v>25</v>
      </c>
      <c r="F61" s="51" t="s">
        <v>131</v>
      </c>
      <c r="G61" s="51" t="s">
        <v>38</v>
      </c>
      <c r="H61" s="51"/>
      <c r="I61" s="51"/>
      <c r="J61" s="51"/>
      <c r="K61" s="51"/>
      <c r="L61" s="51"/>
      <c r="M61" s="93"/>
    </row>
    <row r="62" spans="1:13" ht="15" customHeight="1" x14ac:dyDescent="0.3">
      <c r="A62" s="118" t="s">
        <v>90</v>
      </c>
      <c r="B62" s="76" t="s">
        <v>6</v>
      </c>
      <c r="C62" s="51" t="s">
        <v>128</v>
      </c>
      <c r="D62" s="53" t="s">
        <v>119</v>
      </c>
      <c r="E62" s="51">
        <v>15</v>
      </c>
      <c r="F62" s="51" t="s">
        <v>39</v>
      </c>
      <c r="G62" s="51" t="s">
        <v>297</v>
      </c>
      <c r="H62" s="51"/>
      <c r="I62" s="51"/>
      <c r="J62" s="51"/>
      <c r="K62" s="51"/>
      <c r="L62" s="51"/>
      <c r="M62" s="93"/>
    </row>
    <row r="63" spans="1:13" ht="15" customHeight="1" x14ac:dyDescent="0.3">
      <c r="A63" s="92" t="s">
        <v>57</v>
      </c>
      <c r="B63" s="76" t="s">
        <v>13</v>
      </c>
      <c r="C63" s="51" t="s">
        <v>128</v>
      </c>
      <c r="D63" s="53" t="s">
        <v>13</v>
      </c>
      <c r="E63" s="51">
        <v>3</v>
      </c>
      <c r="F63" s="51" t="s">
        <v>39</v>
      </c>
      <c r="G63" s="51" t="s">
        <v>40</v>
      </c>
      <c r="H63" s="51">
        <v>1</v>
      </c>
      <c r="I63" s="51">
        <v>1</v>
      </c>
      <c r="J63" s="51"/>
      <c r="K63" s="51"/>
      <c r="L63" s="51">
        <v>1</v>
      </c>
      <c r="M63" s="93">
        <v>1</v>
      </c>
    </row>
    <row r="64" spans="1:13" ht="15" customHeight="1" x14ac:dyDescent="0.3">
      <c r="A64" s="118" t="s">
        <v>57</v>
      </c>
      <c r="B64" s="76" t="s">
        <v>13</v>
      </c>
      <c r="C64" s="51" t="s">
        <v>128</v>
      </c>
      <c r="D64" s="53" t="s">
        <v>120</v>
      </c>
      <c r="E64" s="51">
        <v>3</v>
      </c>
      <c r="F64" s="51" t="s">
        <v>39</v>
      </c>
      <c r="G64" s="51" t="s">
        <v>40</v>
      </c>
      <c r="H64" s="51">
        <v>1</v>
      </c>
      <c r="I64" s="51"/>
      <c r="J64" s="51">
        <v>1</v>
      </c>
      <c r="K64" s="51"/>
      <c r="L64" s="51">
        <v>1</v>
      </c>
      <c r="M64" s="93"/>
    </row>
    <row r="65" spans="1:13" ht="15" customHeight="1" x14ac:dyDescent="0.3">
      <c r="A65" s="92" t="s">
        <v>92</v>
      </c>
      <c r="B65" s="76" t="s">
        <v>19</v>
      </c>
      <c r="C65" s="51" t="s">
        <v>128</v>
      </c>
      <c r="D65" s="53" t="s">
        <v>97</v>
      </c>
      <c r="E65" s="51">
        <v>14</v>
      </c>
      <c r="F65" s="51" t="s">
        <v>131</v>
      </c>
      <c r="G65" s="51" t="s">
        <v>38</v>
      </c>
      <c r="H65" s="51"/>
      <c r="I65" s="51"/>
      <c r="J65" s="51"/>
      <c r="K65" s="51"/>
      <c r="L65" s="51"/>
      <c r="M65" s="93"/>
    </row>
    <row r="66" spans="1:13" ht="15" customHeight="1" x14ac:dyDescent="0.3">
      <c r="A66" s="118" t="s">
        <v>91</v>
      </c>
      <c r="B66" s="76" t="s">
        <v>9</v>
      </c>
      <c r="C66" s="51" t="s">
        <v>161</v>
      </c>
      <c r="D66" s="53" t="s">
        <v>121</v>
      </c>
      <c r="E66" s="51">
        <v>27</v>
      </c>
      <c r="F66" s="51" t="s">
        <v>131</v>
      </c>
      <c r="G66" s="51" t="s">
        <v>38</v>
      </c>
      <c r="H66" s="51"/>
      <c r="I66" s="51"/>
      <c r="J66" s="51"/>
      <c r="K66" s="51"/>
      <c r="L66" s="51"/>
      <c r="M66" s="93"/>
    </row>
    <row r="67" spans="1:13" x14ac:dyDescent="0.3">
      <c r="A67" s="92" t="s">
        <v>91</v>
      </c>
      <c r="B67" s="76" t="s">
        <v>9</v>
      </c>
      <c r="C67" s="51" t="s">
        <v>128</v>
      </c>
      <c r="D67" s="53" t="s">
        <v>122</v>
      </c>
      <c r="E67" s="51">
        <v>12</v>
      </c>
      <c r="F67" s="51" t="s">
        <v>131</v>
      </c>
      <c r="G67" s="51" t="s">
        <v>36</v>
      </c>
      <c r="H67" s="51"/>
      <c r="I67" s="51"/>
      <c r="J67" s="51"/>
      <c r="K67" s="51"/>
      <c r="L67" s="51"/>
      <c r="M67" s="93"/>
    </row>
    <row r="68" spans="1:13" x14ac:dyDescent="0.3">
      <c r="A68" s="118" t="s">
        <v>324</v>
      </c>
      <c r="B68" s="76" t="s">
        <v>11</v>
      </c>
      <c r="C68" s="51" t="s">
        <v>160</v>
      </c>
      <c r="D68" s="53" t="s">
        <v>159</v>
      </c>
      <c r="E68" s="51">
        <v>28</v>
      </c>
      <c r="F68" s="51" t="s">
        <v>131</v>
      </c>
      <c r="G68" s="51" t="s">
        <v>38</v>
      </c>
      <c r="H68" s="51"/>
      <c r="I68" s="51"/>
      <c r="J68" s="51"/>
      <c r="K68" s="51"/>
      <c r="L68" s="51"/>
      <c r="M68" s="93"/>
    </row>
    <row r="69" spans="1:13" x14ac:dyDescent="0.3">
      <c r="A69" s="92" t="s">
        <v>90</v>
      </c>
      <c r="B69" s="76" t="s">
        <v>6</v>
      </c>
      <c r="C69" s="51" t="s">
        <v>128</v>
      </c>
      <c r="D69" s="53" t="s">
        <v>114</v>
      </c>
      <c r="E69" s="51">
        <v>6</v>
      </c>
      <c r="F69" s="51" t="s">
        <v>131</v>
      </c>
      <c r="G69" s="51" t="s">
        <v>36</v>
      </c>
      <c r="H69" s="51"/>
      <c r="I69" s="51"/>
      <c r="J69" s="51"/>
      <c r="K69" s="51"/>
      <c r="L69" s="51"/>
      <c r="M69" s="93"/>
    </row>
    <row r="70" spans="1:13" x14ac:dyDescent="0.3">
      <c r="A70" s="118" t="s">
        <v>90</v>
      </c>
      <c r="B70" s="76" t="s">
        <v>6</v>
      </c>
      <c r="C70" s="51" t="s">
        <v>129</v>
      </c>
      <c r="D70" s="53" t="s">
        <v>118</v>
      </c>
      <c r="E70" s="51">
        <v>6</v>
      </c>
      <c r="F70" s="51" t="s">
        <v>39</v>
      </c>
      <c r="G70" s="51" t="s">
        <v>38</v>
      </c>
      <c r="H70" s="51"/>
      <c r="I70" s="51"/>
      <c r="J70" s="51"/>
      <c r="K70" s="51"/>
      <c r="L70" s="51"/>
      <c r="M70" s="93"/>
    </row>
    <row r="71" spans="1:13" x14ac:dyDescent="0.3">
      <c r="A71" s="92" t="s">
        <v>91</v>
      </c>
      <c r="B71" s="76" t="s">
        <v>9</v>
      </c>
      <c r="C71" s="51" t="s">
        <v>129</v>
      </c>
      <c r="D71" s="53" t="s">
        <v>117</v>
      </c>
      <c r="E71" s="51">
        <v>25</v>
      </c>
      <c r="F71" s="51" t="s">
        <v>37</v>
      </c>
      <c r="G71" s="51" t="s">
        <v>36</v>
      </c>
      <c r="H71" s="51"/>
      <c r="I71" s="51"/>
      <c r="J71" s="51"/>
      <c r="K71" s="51"/>
      <c r="L71" s="51"/>
      <c r="M71" s="93"/>
    </row>
    <row r="72" spans="1:13" x14ac:dyDescent="0.3">
      <c r="A72" s="51" t="s">
        <v>58</v>
      </c>
      <c r="B72" s="189" t="s">
        <v>16</v>
      </c>
      <c r="C72" s="51" t="s">
        <v>129</v>
      </c>
      <c r="D72" s="51" t="s">
        <v>123</v>
      </c>
      <c r="E72" s="51">
        <v>40</v>
      </c>
      <c r="F72" s="51" t="s">
        <v>131</v>
      </c>
      <c r="G72" s="51" t="s">
        <v>36</v>
      </c>
      <c r="H72" s="51"/>
      <c r="I72" s="51"/>
      <c r="J72" s="51"/>
      <c r="K72" s="51"/>
      <c r="L72" s="51"/>
      <c r="M72" s="134"/>
    </row>
    <row r="73" spans="1:13" x14ac:dyDescent="0.3">
      <c r="A73" s="118" t="s">
        <v>57</v>
      </c>
      <c r="B73" s="76" t="s">
        <v>13</v>
      </c>
      <c r="C73" s="51" t="s">
        <v>129</v>
      </c>
      <c r="D73" s="53" t="s">
        <v>13</v>
      </c>
      <c r="E73" s="51">
        <v>8</v>
      </c>
      <c r="F73" s="51" t="s">
        <v>39</v>
      </c>
      <c r="G73" s="51" t="s">
        <v>40</v>
      </c>
      <c r="H73" s="51">
        <v>1</v>
      </c>
      <c r="I73" s="51"/>
      <c r="J73" s="51">
        <v>1</v>
      </c>
      <c r="K73" s="51">
        <v>1</v>
      </c>
      <c r="L73" s="51">
        <v>1</v>
      </c>
      <c r="M73" s="93"/>
    </row>
    <row r="74" spans="1:13" x14ac:dyDescent="0.3">
      <c r="A74" s="92" t="s">
        <v>57</v>
      </c>
      <c r="B74" s="76" t="s">
        <v>13</v>
      </c>
      <c r="C74" s="51" t="s">
        <v>130</v>
      </c>
      <c r="D74" s="53" t="s">
        <v>13</v>
      </c>
      <c r="E74" s="51">
        <v>26</v>
      </c>
      <c r="F74" s="51" t="s">
        <v>39</v>
      </c>
      <c r="G74" s="51" t="s">
        <v>40</v>
      </c>
      <c r="H74" s="51">
        <v>3</v>
      </c>
      <c r="I74" s="51">
        <v>2</v>
      </c>
      <c r="J74" s="51"/>
      <c r="K74" s="51">
        <v>2</v>
      </c>
      <c r="L74" s="51">
        <v>3</v>
      </c>
      <c r="M74" s="93">
        <v>1</v>
      </c>
    </row>
    <row r="75" spans="1:13" x14ac:dyDescent="0.3">
      <c r="A75" s="51" t="s">
        <v>57</v>
      </c>
      <c r="B75" s="189" t="s">
        <v>13</v>
      </c>
      <c r="C75" s="51" t="s">
        <v>130</v>
      </c>
      <c r="D75" s="51" t="s">
        <v>120</v>
      </c>
      <c r="E75" s="51">
        <v>9</v>
      </c>
      <c r="F75" s="51" t="s">
        <v>39</v>
      </c>
      <c r="G75" s="51" t="s">
        <v>40</v>
      </c>
      <c r="H75" s="51"/>
      <c r="I75" s="51"/>
      <c r="J75" s="51">
        <v>3</v>
      </c>
      <c r="K75" s="51"/>
      <c r="L75" s="51"/>
      <c r="M75" s="93"/>
    </row>
    <row r="76" spans="1:13" x14ac:dyDescent="0.3">
      <c r="A76" s="92" t="s">
        <v>91</v>
      </c>
      <c r="B76" s="76" t="s">
        <v>9</v>
      </c>
      <c r="C76" s="51" t="s">
        <v>130</v>
      </c>
      <c r="D76" s="53" t="s">
        <v>117</v>
      </c>
      <c r="E76" s="51">
        <v>214</v>
      </c>
      <c r="F76" s="51" t="s">
        <v>37</v>
      </c>
      <c r="G76" s="51" t="s">
        <v>36</v>
      </c>
      <c r="H76" s="51"/>
      <c r="I76" s="51"/>
      <c r="J76" s="51"/>
      <c r="K76" s="51"/>
      <c r="L76" s="51"/>
      <c r="M76" s="93"/>
    </row>
    <row r="77" spans="1:13" x14ac:dyDescent="0.3">
      <c r="A77" s="118" t="s">
        <v>58</v>
      </c>
      <c r="B77" s="76" t="s">
        <v>16</v>
      </c>
      <c r="C77" s="51" t="s">
        <v>130</v>
      </c>
      <c r="D77" s="53" t="s">
        <v>123</v>
      </c>
      <c r="E77" s="51">
        <v>44</v>
      </c>
      <c r="F77" s="51" t="s">
        <v>37</v>
      </c>
      <c r="G77" s="51" t="s">
        <v>38</v>
      </c>
      <c r="H77" s="51"/>
      <c r="I77" s="51"/>
      <c r="J77" s="51"/>
      <c r="K77" s="51"/>
      <c r="L77" s="51"/>
      <c r="M77" s="93"/>
    </row>
    <row r="78" spans="1:13" ht="15" thickBot="1" x14ac:dyDescent="0.35">
      <c r="A78" s="94" t="s">
        <v>90</v>
      </c>
      <c r="B78" s="83" t="s">
        <v>6</v>
      </c>
      <c r="C78" s="84" t="s">
        <v>130</v>
      </c>
      <c r="D78" s="85" t="s">
        <v>124</v>
      </c>
      <c r="E78" s="84">
        <v>70</v>
      </c>
      <c r="F78" s="84" t="s">
        <v>39</v>
      </c>
      <c r="G78" s="84" t="s">
        <v>36</v>
      </c>
      <c r="H78" s="84"/>
      <c r="I78" s="84"/>
      <c r="J78" s="84"/>
      <c r="K78" s="84"/>
      <c r="L78" s="84"/>
      <c r="M78" s="95"/>
    </row>
    <row r="79" spans="1:13" ht="20.25" customHeight="1" thickBot="1" x14ac:dyDescent="0.35">
      <c r="A79" s="96"/>
      <c r="B79" s="354" t="s">
        <v>162</v>
      </c>
      <c r="C79" s="354"/>
      <c r="D79" s="354"/>
      <c r="E79" s="354"/>
      <c r="F79" s="354"/>
      <c r="G79" s="354"/>
      <c r="H79" s="354"/>
      <c r="I79" s="354"/>
      <c r="J79" s="354"/>
      <c r="K79" s="354"/>
      <c r="L79" s="354"/>
      <c r="M79" s="355"/>
    </row>
    <row r="80" spans="1:13" ht="15.6" thickTop="1" thickBot="1" x14ac:dyDescent="0.35"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</row>
    <row r="81" spans="1:13" ht="15" thickTop="1" x14ac:dyDescent="0.3">
      <c r="A81" s="364" t="s">
        <v>87</v>
      </c>
      <c r="B81" s="119" t="s">
        <v>132</v>
      </c>
      <c r="C81" s="99"/>
      <c r="D81" s="100" t="s">
        <v>23</v>
      </c>
      <c r="E81" s="100">
        <v>50</v>
      </c>
      <c r="F81" s="99"/>
      <c r="G81" s="99"/>
      <c r="H81" s="99" t="s">
        <v>24</v>
      </c>
      <c r="I81" s="100">
        <f>SUM(E83:E93)</f>
        <v>214</v>
      </c>
      <c r="J81" s="100" t="s">
        <v>44</v>
      </c>
      <c r="K81" s="99"/>
      <c r="L81" s="99"/>
      <c r="M81" s="101"/>
    </row>
    <row r="82" spans="1:13" ht="15" thickBot="1" x14ac:dyDescent="0.35">
      <c r="A82" s="365"/>
      <c r="B82" s="104" t="s">
        <v>25</v>
      </c>
      <c r="C82" s="105" t="s">
        <v>26</v>
      </c>
      <c r="D82" s="106" t="s">
        <v>27</v>
      </c>
      <c r="E82" s="105" t="s">
        <v>28</v>
      </c>
      <c r="F82" s="105" t="s">
        <v>29</v>
      </c>
      <c r="G82" s="105" t="s">
        <v>30</v>
      </c>
      <c r="H82" s="105" t="s">
        <v>31</v>
      </c>
      <c r="I82" s="105" t="s">
        <v>32</v>
      </c>
      <c r="J82" s="105" t="s">
        <v>33</v>
      </c>
      <c r="K82" s="105" t="s">
        <v>34</v>
      </c>
      <c r="L82" s="105" t="s">
        <v>88</v>
      </c>
      <c r="M82" s="107" t="s">
        <v>15</v>
      </c>
    </row>
    <row r="83" spans="1:13" x14ac:dyDescent="0.3">
      <c r="A83" s="135" t="s">
        <v>90</v>
      </c>
      <c r="B83" s="193" t="s">
        <v>6</v>
      </c>
      <c r="C83" s="129" t="s">
        <v>249</v>
      </c>
      <c r="D83" s="129" t="s">
        <v>212</v>
      </c>
      <c r="E83" s="129">
        <v>7</v>
      </c>
      <c r="F83" s="129" t="s">
        <v>39</v>
      </c>
      <c r="G83" s="129" t="s">
        <v>38</v>
      </c>
      <c r="H83" s="136"/>
      <c r="I83" s="136"/>
      <c r="J83" s="136"/>
      <c r="K83" s="136"/>
      <c r="L83" s="136"/>
      <c r="M83" s="137"/>
    </row>
    <row r="84" spans="1:13" s="2" customFormat="1" x14ac:dyDescent="0.3">
      <c r="A84" s="133" t="s">
        <v>57</v>
      </c>
      <c r="B84" s="76" t="s">
        <v>13</v>
      </c>
      <c r="C84" s="160" t="s">
        <v>250</v>
      </c>
      <c r="D84" s="53" t="s">
        <v>116</v>
      </c>
      <c r="E84" s="51">
        <v>16</v>
      </c>
      <c r="F84" s="51" t="s">
        <v>39</v>
      </c>
      <c r="G84" s="51" t="s">
        <v>40</v>
      </c>
      <c r="H84" s="51">
        <v>2</v>
      </c>
      <c r="I84" s="51">
        <v>2</v>
      </c>
      <c r="J84" s="51">
        <v>1</v>
      </c>
      <c r="K84" s="51"/>
      <c r="L84" s="51">
        <v>2</v>
      </c>
      <c r="M84" s="134">
        <v>1</v>
      </c>
    </row>
    <row r="85" spans="1:13" x14ac:dyDescent="0.3">
      <c r="A85" s="138" t="s">
        <v>57</v>
      </c>
      <c r="B85" s="126" t="s">
        <v>13</v>
      </c>
      <c r="C85" s="161" t="s">
        <v>251</v>
      </c>
      <c r="D85" s="128" t="s">
        <v>115</v>
      </c>
      <c r="E85" s="129">
        <v>21</v>
      </c>
      <c r="F85" s="129" t="s">
        <v>39</v>
      </c>
      <c r="G85" s="129" t="s">
        <v>40</v>
      </c>
      <c r="H85" s="129">
        <v>2</v>
      </c>
      <c r="I85" s="129">
        <v>2</v>
      </c>
      <c r="J85" s="129">
        <v>1</v>
      </c>
      <c r="K85" s="129">
        <v>3</v>
      </c>
      <c r="L85" s="129">
        <v>2</v>
      </c>
      <c r="M85" s="130"/>
    </row>
    <row r="86" spans="1:13" x14ac:dyDescent="0.3">
      <c r="A86" s="92" t="s">
        <v>90</v>
      </c>
      <c r="B86" s="194" t="s">
        <v>6</v>
      </c>
      <c r="C86" s="54" t="s">
        <v>252</v>
      </c>
      <c r="D86" s="54" t="s">
        <v>212</v>
      </c>
      <c r="E86" s="54">
        <v>7</v>
      </c>
      <c r="F86" s="54" t="s">
        <v>39</v>
      </c>
      <c r="G86" s="54" t="s">
        <v>38</v>
      </c>
      <c r="H86" s="54"/>
      <c r="I86" s="54"/>
      <c r="J86" s="54"/>
      <c r="K86" s="54"/>
      <c r="L86" s="54"/>
      <c r="M86" s="93"/>
    </row>
    <row r="87" spans="1:13" x14ac:dyDescent="0.3">
      <c r="A87" s="138" t="s">
        <v>90</v>
      </c>
      <c r="B87" s="193" t="s">
        <v>6</v>
      </c>
      <c r="C87" s="161" t="s">
        <v>253</v>
      </c>
      <c r="D87" s="128" t="s">
        <v>133</v>
      </c>
      <c r="E87" s="129">
        <v>34</v>
      </c>
      <c r="F87" s="129" t="s">
        <v>39</v>
      </c>
      <c r="G87" s="129" t="s">
        <v>38</v>
      </c>
      <c r="H87" s="129"/>
      <c r="I87" s="129"/>
      <c r="J87" s="129"/>
      <c r="K87" s="129"/>
      <c r="L87" s="129"/>
      <c r="M87" s="130"/>
    </row>
    <row r="88" spans="1:13" ht="17.25" customHeight="1" x14ac:dyDescent="0.3">
      <c r="A88" s="92" t="s">
        <v>90</v>
      </c>
      <c r="B88" s="194" t="s">
        <v>6</v>
      </c>
      <c r="C88" s="54" t="s">
        <v>254</v>
      </c>
      <c r="D88" s="54" t="s">
        <v>213</v>
      </c>
      <c r="E88" s="54">
        <v>52</v>
      </c>
      <c r="F88" s="54" t="s">
        <v>39</v>
      </c>
      <c r="G88" s="54" t="s">
        <v>38</v>
      </c>
      <c r="H88" s="54"/>
      <c r="I88" s="54"/>
      <c r="J88" s="54"/>
      <c r="K88" s="54"/>
      <c r="L88" s="54"/>
      <c r="M88" s="93"/>
    </row>
    <row r="89" spans="1:13" ht="21.75" customHeight="1" x14ac:dyDescent="0.3">
      <c r="A89" s="138" t="s">
        <v>90</v>
      </c>
      <c r="B89" s="193" t="s">
        <v>6</v>
      </c>
      <c r="C89" s="129" t="s">
        <v>255</v>
      </c>
      <c r="D89" s="129" t="s">
        <v>213</v>
      </c>
      <c r="E89" s="129">
        <v>55</v>
      </c>
      <c r="F89" s="129" t="s">
        <v>39</v>
      </c>
      <c r="G89" s="129" t="s">
        <v>38</v>
      </c>
      <c r="H89" s="129"/>
      <c r="I89" s="129"/>
      <c r="J89" s="129"/>
      <c r="K89" s="129"/>
      <c r="L89" s="129"/>
      <c r="M89" s="130"/>
    </row>
    <row r="90" spans="1:13" x14ac:dyDescent="0.3">
      <c r="A90" s="92" t="s">
        <v>90</v>
      </c>
      <c r="B90" s="194" t="s">
        <v>6</v>
      </c>
      <c r="C90" s="54" t="s">
        <v>256</v>
      </c>
      <c r="D90" s="54" t="s">
        <v>212</v>
      </c>
      <c r="E90" s="54">
        <v>3</v>
      </c>
      <c r="F90" s="54" t="s">
        <v>39</v>
      </c>
      <c r="G90" s="54" t="s">
        <v>38</v>
      </c>
      <c r="H90" s="54"/>
      <c r="I90" s="54"/>
      <c r="J90" s="54"/>
      <c r="K90" s="54"/>
      <c r="L90" s="54"/>
      <c r="M90" s="93"/>
    </row>
    <row r="91" spans="1:13" x14ac:dyDescent="0.3">
      <c r="A91" s="138" t="s">
        <v>57</v>
      </c>
      <c r="B91" s="126" t="s">
        <v>13</v>
      </c>
      <c r="C91" s="161" t="s">
        <v>257</v>
      </c>
      <c r="D91" s="128" t="s">
        <v>116</v>
      </c>
      <c r="E91" s="129">
        <v>7</v>
      </c>
      <c r="F91" s="129" t="s">
        <v>39</v>
      </c>
      <c r="G91" s="129" t="s">
        <v>40</v>
      </c>
      <c r="H91" s="129">
        <v>1</v>
      </c>
      <c r="I91" s="129">
        <v>1</v>
      </c>
      <c r="J91" s="129">
        <v>1</v>
      </c>
      <c r="K91" s="129"/>
      <c r="L91" s="129"/>
      <c r="M91" s="130">
        <v>1</v>
      </c>
    </row>
    <row r="92" spans="1:13" x14ac:dyDescent="0.3">
      <c r="A92" s="92" t="s">
        <v>57</v>
      </c>
      <c r="B92" s="81" t="s">
        <v>13</v>
      </c>
      <c r="C92" s="162" t="s">
        <v>258</v>
      </c>
      <c r="D92" s="62" t="s">
        <v>115</v>
      </c>
      <c r="E92" s="54">
        <v>12</v>
      </c>
      <c r="F92" s="54" t="s">
        <v>39</v>
      </c>
      <c r="G92" s="54" t="s">
        <v>40</v>
      </c>
      <c r="H92" s="54">
        <v>1</v>
      </c>
      <c r="I92" s="54">
        <v>1</v>
      </c>
      <c r="J92" s="54">
        <v>1</v>
      </c>
      <c r="K92" s="54">
        <v>2</v>
      </c>
      <c r="L92" s="54">
        <v>1</v>
      </c>
      <c r="M92" s="93"/>
    </row>
    <row r="93" spans="1:13" ht="15" thickBot="1" x14ac:dyDescent="0.35">
      <c r="A93" s="217"/>
      <c r="B93" s="218"/>
      <c r="C93" s="219"/>
      <c r="D93" s="220"/>
      <c r="E93" s="221"/>
      <c r="F93" s="221"/>
      <c r="G93" s="221"/>
      <c r="H93" s="131"/>
      <c r="I93" s="131"/>
      <c r="J93" s="131"/>
      <c r="K93" s="131"/>
      <c r="L93" s="131"/>
      <c r="M93" s="132"/>
    </row>
    <row r="94" spans="1:13" ht="15.6" thickTop="1" thickBot="1" x14ac:dyDescent="0.35">
      <c r="A94" s="96"/>
      <c r="B94" s="354" t="s">
        <v>99</v>
      </c>
      <c r="C94" s="354"/>
      <c r="D94" s="354"/>
      <c r="E94" s="354"/>
      <c r="F94" s="354"/>
      <c r="G94" s="354"/>
      <c r="H94" s="354"/>
      <c r="I94" s="354"/>
      <c r="J94" s="354"/>
      <c r="K94" s="354"/>
      <c r="L94" s="354"/>
      <c r="M94" s="355"/>
    </row>
    <row r="95" spans="1:13" ht="15.6" thickTop="1" thickBot="1" x14ac:dyDescent="0.35"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</row>
    <row r="96" spans="1:13" ht="15" thickTop="1" x14ac:dyDescent="0.3">
      <c r="A96" s="370" t="s">
        <v>87</v>
      </c>
      <c r="B96" s="139" t="s">
        <v>134</v>
      </c>
      <c r="C96" s="139"/>
      <c r="D96" s="140" t="s">
        <v>23</v>
      </c>
      <c r="E96" s="140">
        <v>96</v>
      </c>
      <c r="F96" s="139"/>
      <c r="G96" s="139"/>
      <c r="H96" s="139" t="s">
        <v>24</v>
      </c>
      <c r="I96" s="140">
        <f>SUM(E98:E103)</f>
        <v>158</v>
      </c>
      <c r="J96" s="140" t="s">
        <v>44</v>
      </c>
      <c r="K96" s="139"/>
      <c r="L96" s="139"/>
      <c r="M96" s="141"/>
    </row>
    <row r="97" spans="1:13" ht="15" thickBot="1" x14ac:dyDescent="0.35">
      <c r="A97" s="371"/>
      <c r="B97" s="142" t="s">
        <v>25</v>
      </c>
      <c r="C97" s="143" t="s">
        <v>26</v>
      </c>
      <c r="D97" s="144" t="s">
        <v>27</v>
      </c>
      <c r="E97" s="143" t="s">
        <v>28</v>
      </c>
      <c r="F97" s="143" t="s">
        <v>29</v>
      </c>
      <c r="G97" s="143" t="s">
        <v>30</v>
      </c>
      <c r="H97" s="143" t="s">
        <v>31</v>
      </c>
      <c r="I97" s="143" t="s">
        <v>32</v>
      </c>
      <c r="J97" s="143" t="s">
        <v>33</v>
      </c>
      <c r="K97" s="143" t="s">
        <v>34</v>
      </c>
      <c r="L97" s="143" t="s">
        <v>88</v>
      </c>
      <c r="M97" s="145" t="s">
        <v>15</v>
      </c>
    </row>
    <row r="98" spans="1:13" ht="15" thickBot="1" x14ac:dyDescent="0.35">
      <c r="A98" s="120" t="s">
        <v>90</v>
      </c>
      <c r="B98" s="121" t="s">
        <v>6</v>
      </c>
      <c r="C98" s="122" t="s">
        <v>98</v>
      </c>
      <c r="D98" s="123" t="s">
        <v>96</v>
      </c>
      <c r="E98" s="124">
        <v>56</v>
      </c>
      <c r="F98" s="124" t="s">
        <v>39</v>
      </c>
      <c r="G98" s="124" t="s">
        <v>36</v>
      </c>
      <c r="H98" s="124"/>
      <c r="I98" s="124"/>
      <c r="J98" s="124"/>
      <c r="K98" s="124"/>
      <c r="L98" s="124"/>
      <c r="M98" s="125"/>
    </row>
    <row r="99" spans="1:13" x14ac:dyDescent="0.3">
      <c r="A99" s="135" t="s">
        <v>90</v>
      </c>
      <c r="B99" s="82" t="s">
        <v>6</v>
      </c>
      <c r="C99" s="127" t="s">
        <v>98</v>
      </c>
      <c r="D99" s="60" t="s">
        <v>133</v>
      </c>
      <c r="E99" s="58">
        <v>15</v>
      </c>
      <c r="F99" s="58" t="s">
        <v>39</v>
      </c>
      <c r="G99" s="58" t="s">
        <v>36</v>
      </c>
      <c r="H99" s="58"/>
      <c r="I99" s="58"/>
      <c r="J99" s="58"/>
      <c r="K99" s="58"/>
      <c r="L99" s="58"/>
      <c r="M99" s="97"/>
    </row>
    <row r="100" spans="1:13" x14ac:dyDescent="0.3">
      <c r="A100" s="92" t="s">
        <v>57</v>
      </c>
      <c r="B100" s="76" t="s">
        <v>13</v>
      </c>
      <c r="C100" s="52" t="s">
        <v>98</v>
      </c>
      <c r="D100" s="53" t="s">
        <v>13</v>
      </c>
      <c r="E100" s="51">
        <v>34</v>
      </c>
      <c r="F100" s="51" t="s">
        <v>39</v>
      </c>
      <c r="G100" s="51" t="s">
        <v>40</v>
      </c>
      <c r="H100" s="51">
        <v>3</v>
      </c>
      <c r="I100" s="51">
        <v>3</v>
      </c>
      <c r="J100" s="51"/>
      <c r="K100" s="51">
        <v>3</v>
      </c>
      <c r="L100" s="51"/>
      <c r="M100" s="134">
        <v>1</v>
      </c>
    </row>
    <row r="101" spans="1:13" x14ac:dyDescent="0.3">
      <c r="A101" s="138" t="s">
        <v>57</v>
      </c>
      <c r="B101" s="193" t="s">
        <v>13</v>
      </c>
      <c r="C101" s="129" t="s">
        <v>98</v>
      </c>
      <c r="D101" s="129" t="s">
        <v>135</v>
      </c>
      <c r="E101" s="129">
        <v>39</v>
      </c>
      <c r="F101" s="129" t="s">
        <v>39</v>
      </c>
      <c r="G101" s="129" t="s">
        <v>40</v>
      </c>
      <c r="H101" s="129"/>
      <c r="I101" s="129"/>
      <c r="J101" s="129">
        <v>2</v>
      </c>
      <c r="K101" s="129"/>
      <c r="L101" s="129"/>
      <c r="M101" s="130"/>
    </row>
    <row r="102" spans="1:13" x14ac:dyDescent="0.3">
      <c r="A102" s="92" t="s">
        <v>57</v>
      </c>
      <c r="B102" s="189" t="s">
        <v>13</v>
      </c>
      <c r="C102" s="51" t="s">
        <v>98</v>
      </c>
      <c r="D102" s="51" t="s">
        <v>136</v>
      </c>
      <c r="E102" s="51">
        <v>10</v>
      </c>
      <c r="F102" s="51" t="s">
        <v>39</v>
      </c>
      <c r="G102" s="51" t="s">
        <v>40</v>
      </c>
      <c r="H102" s="51"/>
      <c r="I102" s="51"/>
      <c r="J102" s="51"/>
      <c r="K102" s="51"/>
      <c r="L102" s="51"/>
      <c r="M102" s="134"/>
    </row>
    <row r="103" spans="1:13" x14ac:dyDescent="0.3">
      <c r="A103" s="129" t="s">
        <v>57</v>
      </c>
      <c r="B103" s="193" t="s">
        <v>13</v>
      </c>
      <c r="C103" s="129" t="s">
        <v>138</v>
      </c>
      <c r="D103" s="129" t="s">
        <v>13</v>
      </c>
      <c r="E103" s="129">
        <v>4</v>
      </c>
      <c r="F103" s="129" t="s">
        <v>39</v>
      </c>
      <c r="G103" s="129" t="s">
        <v>40</v>
      </c>
      <c r="H103" s="129">
        <v>1</v>
      </c>
      <c r="I103" s="129">
        <v>1</v>
      </c>
      <c r="J103" s="129">
        <v>1</v>
      </c>
      <c r="K103" s="129"/>
      <c r="L103" s="129"/>
      <c r="M103" s="130">
        <v>1</v>
      </c>
    </row>
    <row r="104" spans="1:13" ht="15" thickBot="1" x14ac:dyDescent="0.35">
      <c r="A104" s="96"/>
      <c r="B104" s="354" t="s">
        <v>137</v>
      </c>
      <c r="C104" s="354"/>
      <c r="D104" s="354"/>
      <c r="E104" s="354"/>
      <c r="F104" s="354"/>
      <c r="G104" s="354"/>
      <c r="H104" s="354"/>
      <c r="I104" s="354"/>
      <c r="J104" s="354"/>
      <c r="K104" s="354"/>
      <c r="L104" s="354"/>
      <c r="M104" s="355"/>
    </row>
    <row r="105" spans="1:13" ht="15.6" thickTop="1" thickBot="1" x14ac:dyDescent="0.35"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</row>
    <row r="106" spans="1:13" ht="15" thickTop="1" x14ac:dyDescent="0.3">
      <c r="A106" s="146" t="s">
        <v>87</v>
      </c>
      <c r="B106" s="86" t="s">
        <v>139</v>
      </c>
      <c r="C106" s="86"/>
      <c r="D106" s="87" t="s">
        <v>23</v>
      </c>
      <c r="E106" s="87">
        <v>20</v>
      </c>
      <c r="F106" s="86"/>
      <c r="G106" s="86"/>
      <c r="H106" s="86" t="s">
        <v>24</v>
      </c>
      <c r="I106" s="87">
        <f>SUM(E108:E112)</f>
        <v>650</v>
      </c>
      <c r="J106" s="87" t="s">
        <v>44</v>
      </c>
      <c r="K106" s="86"/>
      <c r="L106" s="86"/>
      <c r="M106" s="88"/>
    </row>
    <row r="107" spans="1:13" ht="15" thickBot="1" x14ac:dyDescent="0.35">
      <c r="A107" s="94"/>
      <c r="B107" s="74" t="s">
        <v>25</v>
      </c>
      <c r="C107" s="70" t="s">
        <v>26</v>
      </c>
      <c r="D107" s="71" t="s">
        <v>27</v>
      </c>
      <c r="E107" s="70" t="s">
        <v>28</v>
      </c>
      <c r="F107" s="70" t="s">
        <v>29</v>
      </c>
      <c r="G107" s="70" t="s">
        <v>30</v>
      </c>
      <c r="H107" s="70" t="s">
        <v>31</v>
      </c>
      <c r="I107" s="70" t="s">
        <v>32</v>
      </c>
      <c r="J107" s="70" t="s">
        <v>33</v>
      </c>
      <c r="K107" s="70" t="s">
        <v>34</v>
      </c>
      <c r="L107" s="70" t="s">
        <v>88</v>
      </c>
      <c r="M107" s="89" t="s">
        <v>15</v>
      </c>
    </row>
    <row r="108" spans="1:13" x14ac:dyDescent="0.3">
      <c r="A108" s="151" t="s">
        <v>93</v>
      </c>
      <c r="B108" s="152" t="s">
        <v>21</v>
      </c>
      <c r="C108" s="153" t="s">
        <v>230</v>
      </c>
      <c r="D108" s="154" t="s">
        <v>140</v>
      </c>
      <c r="E108" s="155">
        <v>600</v>
      </c>
      <c r="F108" s="155" t="s">
        <v>37</v>
      </c>
      <c r="G108" s="155" t="s">
        <v>42</v>
      </c>
      <c r="H108" s="155"/>
      <c r="I108" s="155"/>
      <c r="J108" s="155"/>
      <c r="K108" s="155"/>
      <c r="L108" s="155"/>
      <c r="M108" s="156"/>
    </row>
    <row r="109" spans="1:13" x14ac:dyDescent="0.3">
      <c r="A109" s="92" t="s">
        <v>90</v>
      </c>
      <c r="B109" s="81" t="s">
        <v>6</v>
      </c>
      <c r="C109" s="61" t="s">
        <v>231</v>
      </c>
      <c r="D109" s="62" t="s">
        <v>152</v>
      </c>
      <c r="E109" s="54">
        <v>11</v>
      </c>
      <c r="F109" s="54" t="s">
        <v>39</v>
      </c>
      <c r="G109" s="54" t="s">
        <v>36</v>
      </c>
      <c r="H109" s="51"/>
      <c r="I109" s="54"/>
      <c r="J109" s="54"/>
      <c r="K109" s="54"/>
      <c r="L109" s="54"/>
      <c r="M109" s="93"/>
    </row>
    <row r="110" spans="1:13" x14ac:dyDescent="0.3">
      <c r="A110" s="138" t="s">
        <v>90</v>
      </c>
      <c r="B110" s="126" t="s">
        <v>6</v>
      </c>
      <c r="C110" s="127" t="s">
        <v>232</v>
      </c>
      <c r="D110" s="128" t="s">
        <v>213</v>
      </c>
      <c r="E110" s="129">
        <v>11</v>
      </c>
      <c r="F110" s="129" t="s">
        <v>39</v>
      </c>
      <c r="G110" s="129" t="s">
        <v>36</v>
      </c>
      <c r="H110" s="129"/>
      <c r="I110" s="129"/>
      <c r="J110" s="129"/>
      <c r="K110" s="129"/>
      <c r="L110" s="129"/>
      <c r="M110" s="130"/>
    </row>
    <row r="111" spans="1:13" x14ac:dyDescent="0.3">
      <c r="A111" s="92" t="s">
        <v>57</v>
      </c>
      <c r="B111" s="189" t="s">
        <v>13</v>
      </c>
      <c r="C111" s="51" t="s">
        <v>233</v>
      </c>
      <c r="D111" s="51" t="s">
        <v>120</v>
      </c>
      <c r="E111" s="51">
        <v>12</v>
      </c>
      <c r="F111" s="51" t="s">
        <v>39</v>
      </c>
      <c r="G111" s="51" t="s">
        <v>40</v>
      </c>
      <c r="H111" s="51"/>
      <c r="I111" s="54"/>
      <c r="J111" s="54">
        <v>2</v>
      </c>
      <c r="K111" s="54"/>
      <c r="L111" s="54"/>
      <c r="M111" s="93"/>
    </row>
    <row r="112" spans="1:13" x14ac:dyDescent="0.3">
      <c r="A112" s="92" t="s">
        <v>57</v>
      </c>
      <c r="B112" s="76" t="s">
        <v>13</v>
      </c>
      <c r="C112" s="52" t="s">
        <v>229</v>
      </c>
      <c r="D112" s="53" t="s">
        <v>13</v>
      </c>
      <c r="E112" s="51">
        <v>16</v>
      </c>
      <c r="F112" s="51" t="s">
        <v>39</v>
      </c>
      <c r="G112" s="51" t="s">
        <v>40</v>
      </c>
      <c r="H112" s="51">
        <v>2</v>
      </c>
      <c r="I112" s="51">
        <v>1</v>
      </c>
      <c r="J112" s="51"/>
      <c r="K112" s="51"/>
      <c r="L112" s="51">
        <v>2</v>
      </c>
      <c r="M112" s="134">
        <v>1</v>
      </c>
    </row>
    <row r="113" spans="1:13" ht="15" thickBot="1" x14ac:dyDescent="0.35">
      <c r="A113" s="147"/>
      <c r="B113" s="323" t="s">
        <v>142</v>
      </c>
      <c r="C113" s="323"/>
      <c r="D113" s="323"/>
      <c r="E113" s="323"/>
      <c r="F113" s="323"/>
      <c r="G113" s="323"/>
      <c r="H113" s="323"/>
      <c r="I113" s="323"/>
      <c r="J113" s="323"/>
      <c r="K113" s="323"/>
      <c r="L113" s="323"/>
      <c r="M113" s="324"/>
    </row>
    <row r="114" spans="1:13" ht="15.6" thickTop="1" thickBot="1" x14ac:dyDescent="0.35"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</row>
    <row r="115" spans="1:13" ht="15" thickTop="1" x14ac:dyDescent="0.3">
      <c r="A115" s="327" t="s">
        <v>87</v>
      </c>
      <c r="B115" s="86" t="s">
        <v>143</v>
      </c>
      <c r="C115" s="86"/>
      <c r="D115" s="87" t="s">
        <v>23</v>
      </c>
      <c r="E115" s="87">
        <v>30</v>
      </c>
      <c r="F115" s="86"/>
      <c r="G115" s="86"/>
      <c r="H115" s="86" t="s">
        <v>24</v>
      </c>
      <c r="I115" s="87">
        <f>SUM(E117:E122)</f>
        <v>437</v>
      </c>
      <c r="J115" s="87" t="s">
        <v>44</v>
      </c>
      <c r="K115" s="86"/>
      <c r="L115" s="86"/>
      <c r="M115" s="88"/>
    </row>
    <row r="116" spans="1:13" ht="15" thickBot="1" x14ac:dyDescent="0.35">
      <c r="A116" s="328"/>
      <c r="B116" s="74" t="s">
        <v>25</v>
      </c>
      <c r="C116" s="70" t="s">
        <v>26</v>
      </c>
      <c r="D116" s="71" t="s">
        <v>27</v>
      </c>
      <c r="E116" s="70" t="s">
        <v>28</v>
      </c>
      <c r="F116" s="70" t="s">
        <v>29</v>
      </c>
      <c r="G116" s="70" t="s">
        <v>30</v>
      </c>
      <c r="H116" s="70" t="s">
        <v>31</v>
      </c>
      <c r="I116" s="70" t="s">
        <v>32</v>
      </c>
      <c r="J116" s="70" t="s">
        <v>33</v>
      </c>
      <c r="K116" s="70" t="s">
        <v>34</v>
      </c>
      <c r="L116" s="70" t="s">
        <v>88</v>
      </c>
      <c r="M116" s="89" t="s">
        <v>15</v>
      </c>
    </row>
    <row r="117" spans="1:13" x14ac:dyDescent="0.3">
      <c r="A117" s="151" t="s">
        <v>57</v>
      </c>
      <c r="B117" s="80" t="s">
        <v>13</v>
      </c>
      <c r="C117" s="68" t="s">
        <v>269</v>
      </c>
      <c r="D117" s="69" t="s">
        <v>116</v>
      </c>
      <c r="E117" s="67">
        <v>6</v>
      </c>
      <c r="F117" s="67" t="s">
        <v>39</v>
      </c>
      <c r="G117" s="129" t="s">
        <v>38</v>
      </c>
      <c r="H117" s="67">
        <v>2</v>
      </c>
      <c r="I117" s="67">
        <v>2</v>
      </c>
      <c r="J117" s="67"/>
      <c r="K117" s="67"/>
      <c r="L117" s="67">
        <v>2</v>
      </c>
      <c r="M117" s="204">
        <v>1</v>
      </c>
    </row>
    <row r="118" spans="1:13" x14ac:dyDescent="0.3">
      <c r="A118" s="92" t="s">
        <v>57</v>
      </c>
      <c r="B118" s="76" t="s">
        <v>13</v>
      </c>
      <c r="C118" s="52" t="s">
        <v>270</v>
      </c>
      <c r="D118" s="53" t="s">
        <v>115</v>
      </c>
      <c r="E118" s="51">
        <v>6</v>
      </c>
      <c r="F118" s="51" t="s">
        <v>39</v>
      </c>
      <c r="G118" s="201" t="s">
        <v>38</v>
      </c>
      <c r="H118" s="51">
        <v>2</v>
      </c>
      <c r="I118" s="51">
        <v>1</v>
      </c>
      <c r="J118" s="51"/>
      <c r="K118" s="51">
        <v>2</v>
      </c>
      <c r="L118" s="51">
        <v>2</v>
      </c>
      <c r="M118" s="134"/>
    </row>
    <row r="119" spans="1:13" x14ac:dyDescent="0.3">
      <c r="A119" s="138" t="s">
        <v>90</v>
      </c>
      <c r="B119" s="126" t="s">
        <v>6</v>
      </c>
      <c r="C119" s="127" t="s">
        <v>260</v>
      </c>
      <c r="D119" s="128" t="s">
        <v>95</v>
      </c>
      <c r="E119" s="129">
        <v>82</v>
      </c>
      <c r="F119" s="129" t="s">
        <v>39</v>
      </c>
      <c r="G119" s="129" t="s">
        <v>36</v>
      </c>
      <c r="H119" s="129"/>
      <c r="I119" s="129"/>
      <c r="J119" s="129"/>
      <c r="K119" s="129"/>
      <c r="L119" s="129"/>
      <c r="M119" s="130"/>
    </row>
    <row r="120" spans="1:13" x14ac:dyDescent="0.3">
      <c r="A120" s="92" t="s">
        <v>92</v>
      </c>
      <c r="B120" s="76" t="s">
        <v>14</v>
      </c>
      <c r="C120" s="52" t="s">
        <v>271</v>
      </c>
      <c r="D120" s="53" t="s">
        <v>14</v>
      </c>
      <c r="E120" s="51">
        <v>11</v>
      </c>
      <c r="F120" s="51" t="s">
        <v>37</v>
      </c>
      <c r="G120" s="201" t="s">
        <v>36</v>
      </c>
      <c r="H120" s="51"/>
      <c r="I120" s="51"/>
      <c r="J120" s="51"/>
      <c r="K120" s="51"/>
      <c r="L120" s="51"/>
      <c r="M120" s="134"/>
    </row>
    <row r="121" spans="1:13" s="203" customFormat="1" x14ac:dyDescent="0.3">
      <c r="A121" s="129" t="s">
        <v>58</v>
      </c>
      <c r="B121" s="193" t="s">
        <v>16</v>
      </c>
      <c r="C121" s="129" t="s">
        <v>98</v>
      </c>
      <c r="D121" s="129" t="s">
        <v>144</v>
      </c>
      <c r="E121" s="129">
        <v>118</v>
      </c>
      <c r="F121" s="129" t="s">
        <v>37</v>
      </c>
      <c r="G121" s="129" t="s">
        <v>36</v>
      </c>
      <c r="H121" s="129"/>
      <c r="I121" s="129"/>
      <c r="J121" s="129"/>
      <c r="K121" s="129"/>
      <c r="L121" s="129"/>
      <c r="M121" s="130"/>
    </row>
    <row r="122" spans="1:13" s="203" customFormat="1" x14ac:dyDescent="0.3">
      <c r="A122" s="197" t="s">
        <v>58</v>
      </c>
      <c r="B122" s="205" t="s">
        <v>16</v>
      </c>
      <c r="C122" s="206" t="s">
        <v>98</v>
      </c>
      <c r="D122" s="207" t="s">
        <v>145</v>
      </c>
      <c r="E122" s="208">
        <v>214</v>
      </c>
      <c r="F122" s="208" t="s">
        <v>37</v>
      </c>
      <c r="G122" s="201" t="s">
        <v>36</v>
      </c>
      <c r="H122" s="208"/>
      <c r="I122" s="208"/>
      <c r="J122" s="208"/>
      <c r="K122" s="208"/>
      <c r="L122" s="208"/>
      <c r="M122" s="209"/>
    </row>
    <row r="123" spans="1:13" ht="15" thickBot="1" x14ac:dyDescent="0.35">
      <c r="A123" s="147"/>
      <c r="B123" s="323" t="s">
        <v>99</v>
      </c>
      <c r="C123" s="323"/>
      <c r="D123" s="323"/>
      <c r="E123" s="323"/>
      <c r="F123" s="323"/>
      <c r="G123" s="323"/>
      <c r="H123" s="323"/>
      <c r="I123" s="323"/>
      <c r="J123" s="323"/>
      <c r="K123" s="323"/>
      <c r="L123" s="323"/>
      <c r="M123" s="324"/>
    </row>
    <row r="124" spans="1:13" ht="15.6" thickTop="1" thickBot="1" x14ac:dyDescent="0.35">
      <c r="B124" s="77"/>
      <c r="C124" s="37"/>
      <c r="D124" s="45"/>
      <c r="E124" s="37"/>
      <c r="F124" s="37"/>
      <c r="G124" s="37"/>
      <c r="H124" s="37"/>
      <c r="I124" s="37"/>
      <c r="J124" s="37"/>
      <c r="K124" s="37"/>
      <c r="L124" s="37"/>
      <c r="M124" s="37"/>
    </row>
    <row r="125" spans="1:13" ht="15" thickTop="1" x14ac:dyDescent="0.3">
      <c r="A125" s="327" t="s">
        <v>87</v>
      </c>
      <c r="B125" s="86" t="s">
        <v>146</v>
      </c>
      <c r="C125" s="86"/>
      <c r="D125" s="87" t="s">
        <v>23</v>
      </c>
      <c r="E125" s="87">
        <v>10</v>
      </c>
      <c r="F125" s="86"/>
      <c r="G125" s="86"/>
      <c r="H125" s="86" t="s">
        <v>24</v>
      </c>
      <c r="I125" s="87">
        <f>SUM(E127:E133)</f>
        <v>357</v>
      </c>
      <c r="J125" s="87" t="s">
        <v>44</v>
      </c>
      <c r="K125" s="86"/>
      <c r="L125" s="86"/>
      <c r="M125" s="88"/>
    </row>
    <row r="126" spans="1:13" ht="15" thickBot="1" x14ac:dyDescent="0.35">
      <c r="A126" s="328"/>
      <c r="B126" s="74" t="s">
        <v>25</v>
      </c>
      <c r="C126" s="70" t="s">
        <v>26</v>
      </c>
      <c r="D126" s="71" t="s">
        <v>27</v>
      </c>
      <c r="E126" s="70" t="s">
        <v>28</v>
      </c>
      <c r="F126" s="70" t="s">
        <v>29</v>
      </c>
      <c r="G126" s="70" t="s">
        <v>30</v>
      </c>
      <c r="H126" s="70" t="s">
        <v>31</v>
      </c>
      <c r="I126" s="70" t="s">
        <v>32</v>
      </c>
      <c r="J126" s="70" t="s">
        <v>33</v>
      </c>
      <c r="K126" s="70" t="s">
        <v>34</v>
      </c>
      <c r="L126" s="70" t="s">
        <v>88</v>
      </c>
      <c r="M126" s="89" t="s">
        <v>15</v>
      </c>
    </row>
    <row r="127" spans="1:13" x14ac:dyDescent="0.3">
      <c r="A127" s="90" t="s">
        <v>90</v>
      </c>
      <c r="B127" s="148" t="s">
        <v>6</v>
      </c>
      <c r="C127" s="66" t="s">
        <v>98</v>
      </c>
      <c r="D127" s="150" t="s">
        <v>147</v>
      </c>
      <c r="E127" s="66">
        <v>8</v>
      </c>
      <c r="F127" s="66" t="s">
        <v>39</v>
      </c>
      <c r="G127" s="66" t="s">
        <v>36</v>
      </c>
      <c r="H127" s="66"/>
      <c r="I127" s="66"/>
      <c r="J127" s="66"/>
      <c r="K127" s="66"/>
      <c r="L127" s="66"/>
      <c r="M127" s="91"/>
    </row>
    <row r="128" spans="1:13" x14ac:dyDescent="0.3">
      <c r="A128" s="92" t="s">
        <v>90</v>
      </c>
      <c r="B128" s="82" t="s">
        <v>6</v>
      </c>
      <c r="C128" s="58" t="s">
        <v>98</v>
      </c>
      <c r="D128" s="60" t="s">
        <v>95</v>
      </c>
      <c r="E128" s="58">
        <v>34</v>
      </c>
      <c r="F128" s="58" t="s">
        <v>39</v>
      </c>
      <c r="G128" s="58" t="s">
        <v>36</v>
      </c>
      <c r="H128" s="58"/>
      <c r="I128" s="58"/>
      <c r="J128" s="58"/>
      <c r="K128" s="58"/>
      <c r="L128" s="58"/>
      <c r="M128" s="97"/>
    </row>
    <row r="129" spans="1:13" x14ac:dyDescent="0.3">
      <c r="A129" s="92" t="s">
        <v>90</v>
      </c>
      <c r="B129" s="81" t="s">
        <v>6</v>
      </c>
      <c r="C129" s="54" t="s">
        <v>98</v>
      </c>
      <c r="D129" s="62" t="s">
        <v>96</v>
      </c>
      <c r="E129" s="54">
        <v>39</v>
      </c>
      <c r="F129" s="54" t="s">
        <v>39</v>
      </c>
      <c r="G129" s="54" t="s">
        <v>36</v>
      </c>
      <c r="H129" s="54"/>
      <c r="I129" s="54"/>
      <c r="J129" s="54"/>
      <c r="K129" s="54"/>
      <c r="L129" s="54"/>
      <c r="M129" s="93"/>
    </row>
    <row r="130" spans="1:13" x14ac:dyDescent="0.3">
      <c r="A130" s="92" t="s">
        <v>91</v>
      </c>
      <c r="B130" s="82" t="s">
        <v>9</v>
      </c>
      <c r="C130" s="58" t="s">
        <v>98</v>
      </c>
      <c r="D130" s="60" t="s">
        <v>117</v>
      </c>
      <c r="E130" s="222">
        <v>216</v>
      </c>
      <c r="F130" s="58" t="s">
        <v>37</v>
      </c>
      <c r="G130" s="58" t="s">
        <v>36</v>
      </c>
      <c r="H130" s="58"/>
      <c r="I130" s="58"/>
      <c r="J130" s="58"/>
      <c r="K130" s="58"/>
      <c r="L130" s="58"/>
      <c r="M130" s="97"/>
    </row>
    <row r="131" spans="1:13" x14ac:dyDescent="0.3">
      <c r="A131" s="197" t="s">
        <v>58</v>
      </c>
      <c r="B131" s="198" t="s">
        <v>16</v>
      </c>
      <c r="C131" s="201" t="s">
        <v>98</v>
      </c>
      <c r="D131" s="200" t="s">
        <v>123</v>
      </c>
      <c r="E131" s="201">
        <v>35</v>
      </c>
      <c r="F131" s="201" t="s">
        <v>37</v>
      </c>
      <c r="G131" s="201" t="s">
        <v>38</v>
      </c>
      <c r="H131" s="201"/>
      <c r="I131" s="201"/>
      <c r="J131" s="201"/>
      <c r="K131" s="201"/>
      <c r="L131" s="201"/>
      <c r="M131" s="202"/>
    </row>
    <row r="132" spans="1:13" x14ac:dyDescent="0.3">
      <c r="A132" s="222" t="s">
        <v>57</v>
      </c>
      <c r="B132" s="188" t="s">
        <v>13</v>
      </c>
      <c r="C132" s="222" t="s">
        <v>98</v>
      </c>
      <c r="D132" s="222" t="s">
        <v>115</v>
      </c>
      <c r="E132" s="222">
        <v>13</v>
      </c>
      <c r="F132" s="222" t="s">
        <v>39</v>
      </c>
      <c r="G132" s="222" t="s">
        <v>40</v>
      </c>
      <c r="H132" s="222">
        <v>2</v>
      </c>
      <c r="I132" s="222">
        <v>2</v>
      </c>
      <c r="J132" s="222">
        <v>1</v>
      </c>
      <c r="K132" s="222">
        <v>1</v>
      </c>
      <c r="L132" s="222">
        <v>1</v>
      </c>
      <c r="M132" s="97"/>
    </row>
    <row r="133" spans="1:13" x14ac:dyDescent="0.3">
      <c r="A133" s="92" t="s">
        <v>57</v>
      </c>
      <c r="B133" s="198" t="s">
        <v>13</v>
      </c>
      <c r="C133" s="201" t="s">
        <v>98</v>
      </c>
      <c r="D133" s="200" t="s">
        <v>116</v>
      </c>
      <c r="E133" s="201">
        <v>12</v>
      </c>
      <c r="F133" s="201" t="s">
        <v>39</v>
      </c>
      <c r="G133" s="201" t="s">
        <v>40</v>
      </c>
      <c r="H133" s="201">
        <v>2</v>
      </c>
      <c r="I133" s="201">
        <v>1</v>
      </c>
      <c r="J133" s="201">
        <v>1</v>
      </c>
      <c r="K133" s="201"/>
      <c r="L133" s="201">
        <v>1</v>
      </c>
      <c r="M133" s="209">
        <v>1</v>
      </c>
    </row>
    <row r="134" spans="1:13" ht="15" thickBot="1" x14ac:dyDescent="0.35">
      <c r="A134" s="147"/>
      <c r="B134" s="323" t="s">
        <v>99</v>
      </c>
      <c r="C134" s="323"/>
      <c r="D134" s="323"/>
      <c r="E134" s="323"/>
      <c r="F134" s="323"/>
      <c r="G134" s="323"/>
      <c r="H134" s="323"/>
      <c r="I134" s="323"/>
      <c r="J134" s="323"/>
      <c r="K134" s="323"/>
      <c r="L134" s="323"/>
      <c r="M134" s="324"/>
    </row>
    <row r="135" spans="1:13" ht="15.6" thickTop="1" thickBot="1" x14ac:dyDescent="0.35"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</row>
    <row r="136" spans="1:13" ht="15" thickTop="1" x14ac:dyDescent="0.3">
      <c r="A136" s="327" t="s">
        <v>87</v>
      </c>
      <c r="B136" s="86" t="s">
        <v>148</v>
      </c>
      <c r="C136" s="86"/>
      <c r="D136" s="87" t="s">
        <v>23</v>
      </c>
      <c r="E136" s="87">
        <v>45</v>
      </c>
      <c r="F136" s="86"/>
      <c r="G136" s="86"/>
      <c r="H136" s="86" t="s">
        <v>24</v>
      </c>
      <c r="I136" s="87">
        <f>SUM(E138:E146)</f>
        <v>297</v>
      </c>
      <c r="J136" s="87" t="s">
        <v>44</v>
      </c>
      <c r="K136" s="86"/>
      <c r="L136" s="86"/>
      <c r="M136" s="88"/>
    </row>
    <row r="137" spans="1:13" ht="15" thickBot="1" x14ac:dyDescent="0.35">
      <c r="A137" s="328"/>
      <c r="B137" s="74" t="s">
        <v>25</v>
      </c>
      <c r="C137" s="70" t="s">
        <v>26</v>
      </c>
      <c r="D137" s="71" t="s">
        <v>27</v>
      </c>
      <c r="E137" s="70" t="s">
        <v>28</v>
      </c>
      <c r="F137" s="70" t="s">
        <v>29</v>
      </c>
      <c r="G137" s="70" t="s">
        <v>30</v>
      </c>
      <c r="H137" s="70" t="s">
        <v>31</v>
      </c>
      <c r="I137" s="70" t="s">
        <v>32</v>
      </c>
      <c r="J137" s="70" t="s">
        <v>33</v>
      </c>
      <c r="K137" s="70" t="s">
        <v>34</v>
      </c>
      <c r="L137" s="70" t="s">
        <v>35</v>
      </c>
      <c r="M137" s="89" t="s">
        <v>15</v>
      </c>
    </row>
    <row r="138" spans="1:13" x14ac:dyDescent="0.3">
      <c r="A138" s="59" t="s">
        <v>90</v>
      </c>
      <c r="B138" s="240" t="s">
        <v>6</v>
      </c>
      <c r="C138" s="59" t="s">
        <v>98</v>
      </c>
      <c r="D138" s="59" t="s">
        <v>149</v>
      </c>
      <c r="E138" s="59">
        <v>12</v>
      </c>
      <c r="F138" s="59" t="s">
        <v>39</v>
      </c>
      <c r="G138" s="59" t="s">
        <v>38</v>
      </c>
      <c r="H138" s="59"/>
      <c r="I138" s="59"/>
      <c r="J138" s="59"/>
      <c r="K138" s="59"/>
      <c r="L138" s="59"/>
      <c r="M138" s="238"/>
    </row>
    <row r="139" spans="1:13" x14ac:dyDescent="0.3">
      <c r="A139" s="197" t="s">
        <v>90</v>
      </c>
      <c r="B139" s="198" t="s">
        <v>6</v>
      </c>
      <c r="C139" s="199" t="s">
        <v>98</v>
      </c>
      <c r="D139" s="200" t="s">
        <v>96</v>
      </c>
      <c r="E139" s="201">
        <v>48</v>
      </c>
      <c r="F139" s="201" t="s">
        <v>39</v>
      </c>
      <c r="G139" s="208" t="s">
        <v>38</v>
      </c>
      <c r="H139" s="201"/>
      <c r="I139" s="201"/>
      <c r="J139" s="201"/>
      <c r="K139" s="201"/>
      <c r="L139" s="201"/>
      <c r="M139" s="202"/>
    </row>
    <row r="140" spans="1:13" x14ac:dyDescent="0.3">
      <c r="A140" s="138" t="s">
        <v>57</v>
      </c>
      <c r="B140" s="126" t="s">
        <v>13</v>
      </c>
      <c r="C140" s="127" t="s">
        <v>98</v>
      </c>
      <c r="D140" s="128" t="s">
        <v>13</v>
      </c>
      <c r="E140" s="129">
        <v>21</v>
      </c>
      <c r="F140" s="129" t="s">
        <v>39</v>
      </c>
      <c r="G140" s="129" t="s">
        <v>40</v>
      </c>
      <c r="H140" s="129">
        <v>4</v>
      </c>
      <c r="I140" s="129">
        <v>2</v>
      </c>
      <c r="J140" s="129">
        <v>3</v>
      </c>
      <c r="K140" s="129">
        <v>2</v>
      </c>
      <c r="L140" s="129">
        <v>4</v>
      </c>
      <c r="M140" s="130">
        <v>1</v>
      </c>
    </row>
    <row r="141" spans="1:13" x14ac:dyDescent="0.3">
      <c r="A141" s="92" t="s">
        <v>90</v>
      </c>
      <c r="B141" s="81" t="s">
        <v>6</v>
      </c>
      <c r="C141" s="61" t="s">
        <v>125</v>
      </c>
      <c r="D141" s="62" t="s">
        <v>119</v>
      </c>
      <c r="E141" s="54">
        <v>21</v>
      </c>
      <c r="F141" s="54" t="s">
        <v>39</v>
      </c>
      <c r="G141" s="208" t="s">
        <v>38</v>
      </c>
      <c r="H141" s="54"/>
      <c r="I141" s="54"/>
      <c r="J141" s="54"/>
      <c r="K141" s="54"/>
      <c r="L141" s="54"/>
      <c r="M141" s="93"/>
    </row>
    <row r="142" spans="1:13" x14ac:dyDescent="0.3">
      <c r="A142" s="138" t="s">
        <v>57</v>
      </c>
      <c r="B142" s="126" t="s">
        <v>13</v>
      </c>
      <c r="C142" s="127" t="s">
        <v>125</v>
      </c>
      <c r="D142" s="128" t="s">
        <v>13</v>
      </c>
      <c r="E142" s="129">
        <v>19</v>
      </c>
      <c r="F142" s="129" t="s">
        <v>39</v>
      </c>
      <c r="G142" s="129" t="s">
        <v>40</v>
      </c>
      <c r="H142" s="129">
        <v>2</v>
      </c>
      <c r="I142" s="129">
        <v>3</v>
      </c>
      <c r="J142" s="129">
        <v>2</v>
      </c>
      <c r="K142" s="129"/>
      <c r="L142" s="129">
        <v>2</v>
      </c>
      <c r="M142" s="130">
        <v>1</v>
      </c>
    </row>
    <row r="143" spans="1:13" x14ac:dyDescent="0.3">
      <c r="A143" s="92" t="s">
        <v>90</v>
      </c>
      <c r="B143" s="81" t="s">
        <v>6</v>
      </c>
      <c r="C143" s="61" t="s">
        <v>125</v>
      </c>
      <c r="D143" s="62" t="s">
        <v>96</v>
      </c>
      <c r="E143" s="54">
        <v>68</v>
      </c>
      <c r="F143" s="54" t="s">
        <v>39</v>
      </c>
      <c r="G143" s="208" t="s">
        <v>38</v>
      </c>
      <c r="H143" s="54"/>
      <c r="I143" s="54"/>
      <c r="J143" s="54"/>
      <c r="K143" s="54"/>
      <c r="L143" s="54"/>
      <c r="M143" s="93"/>
    </row>
    <row r="144" spans="1:13" x14ac:dyDescent="0.3">
      <c r="A144" s="138" t="s">
        <v>90</v>
      </c>
      <c r="B144" s="126" t="s">
        <v>6</v>
      </c>
      <c r="C144" s="127" t="s">
        <v>127</v>
      </c>
      <c r="D144" s="128" t="s">
        <v>119</v>
      </c>
      <c r="E144" s="129">
        <v>21</v>
      </c>
      <c r="F144" s="129" t="s">
        <v>39</v>
      </c>
      <c r="G144" s="129" t="s">
        <v>38</v>
      </c>
      <c r="H144" s="129"/>
      <c r="I144" s="129"/>
      <c r="J144" s="129"/>
      <c r="K144" s="129"/>
      <c r="L144" s="129"/>
      <c r="M144" s="130"/>
    </row>
    <row r="145" spans="1:13" s="2" customFormat="1" x14ac:dyDescent="0.3">
      <c r="A145" s="133" t="s">
        <v>90</v>
      </c>
      <c r="B145" s="76" t="s">
        <v>6</v>
      </c>
      <c r="C145" s="52" t="s">
        <v>127</v>
      </c>
      <c r="D145" s="53" t="s">
        <v>96</v>
      </c>
      <c r="E145" s="51">
        <v>68</v>
      </c>
      <c r="F145" s="51" t="s">
        <v>39</v>
      </c>
      <c r="G145" s="208" t="s">
        <v>38</v>
      </c>
      <c r="H145" s="51"/>
      <c r="I145" s="51"/>
      <c r="J145" s="51"/>
      <c r="K145" s="51"/>
      <c r="L145" s="51"/>
      <c r="M145" s="134"/>
    </row>
    <row r="146" spans="1:13" x14ac:dyDescent="0.3">
      <c r="A146" s="138" t="s">
        <v>57</v>
      </c>
      <c r="B146" s="82" t="s">
        <v>13</v>
      </c>
      <c r="C146" s="127" t="s">
        <v>127</v>
      </c>
      <c r="D146" s="60" t="s">
        <v>13</v>
      </c>
      <c r="E146" s="58">
        <v>19</v>
      </c>
      <c r="F146" s="58" t="s">
        <v>39</v>
      </c>
      <c r="G146" s="58" t="s">
        <v>40</v>
      </c>
      <c r="H146" s="58">
        <v>2</v>
      </c>
      <c r="I146" s="58">
        <v>3</v>
      </c>
      <c r="J146" s="58">
        <v>2</v>
      </c>
      <c r="K146" s="58"/>
      <c r="L146" s="58">
        <v>2</v>
      </c>
      <c r="M146" s="130">
        <v>1</v>
      </c>
    </row>
    <row r="147" spans="1:13" ht="15" thickBot="1" x14ac:dyDescent="0.35">
      <c r="A147" s="147"/>
      <c r="B147" s="323" t="s">
        <v>99</v>
      </c>
      <c r="C147" s="323"/>
      <c r="D147" s="323"/>
      <c r="E147" s="323"/>
      <c r="F147" s="323"/>
      <c r="G147" s="323"/>
      <c r="H147" s="323"/>
      <c r="I147" s="323"/>
      <c r="J147" s="323"/>
      <c r="K147" s="323"/>
      <c r="L147" s="323"/>
      <c r="M147" s="324"/>
    </row>
    <row r="148" spans="1:13" ht="15.6" thickTop="1" thickBot="1" x14ac:dyDescent="0.35"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</row>
    <row r="149" spans="1:13" ht="15" thickTop="1" x14ac:dyDescent="0.3">
      <c r="A149" s="327" t="s">
        <v>87</v>
      </c>
      <c r="B149" s="86" t="s">
        <v>150</v>
      </c>
      <c r="C149" s="86"/>
      <c r="D149" s="87" t="s">
        <v>23</v>
      </c>
      <c r="E149" s="87">
        <v>15</v>
      </c>
      <c r="F149" s="86"/>
      <c r="G149" s="86"/>
      <c r="H149" s="86" t="s">
        <v>24</v>
      </c>
      <c r="I149" s="87">
        <f>SUM(E151:E166)</f>
        <v>296</v>
      </c>
      <c r="J149" s="87" t="s">
        <v>44</v>
      </c>
      <c r="K149" s="86"/>
      <c r="L149" s="86"/>
      <c r="M149" s="88"/>
    </row>
    <row r="150" spans="1:13" ht="15" thickBot="1" x14ac:dyDescent="0.35">
      <c r="A150" s="328"/>
      <c r="B150" s="74" t="s">
        <v>25</v>
      </c>
      <c r="C150" s="70" t="s">
        <v>26</v>
      </c>
      <c r="D150" s="71" t="s">
        <v>27</v>
      </c>
      <c r="E150" s="70" t="s">
        <v>28</v>
      </c>
      <c r="F150" s="70" t="s">
        <v>29</v>
      </c>
      <c r="G150" s="70" t="s">
        <v>30</v>
      </c>
      <c r="H150" s="70" t="s">
        <v>31</v>
      </c>
      <c r="I150" s="70" t="s">
        <v>32</v>
      </c>
      <c r="J150" s="70" t="s">
        <v>33</v>
      </c>
      <c r="K150" s="70" t="s">
        <v>34</v>
      </c>
      <c r="L150" s="70" t="s">
        <v>88</v>
      </c>
      <c r="M150" s="89" t="s">
        <v>15</v>
      </c>
    </row>
    <row r="151" spans="1:13" x14ac:dyDescent="0.3">
      <c r="A151" s="225" t="s">
        <v>57</v>
      </c>
      <c r="B151" s="232" t="s">
        <v>13</v>
      </c>
      <c r="C151" s="233" t="s">
        <v>299</v>
      </c>
      <c r="D151" s="234" t="s">
        <v>13</v>
      </c>
      <c r="E151" s="224">
        <v>7</v>
      </c>
      <c r="F151" s="224" t="s">
        <v>39</v>
      </c>
      <c r="G151" s="224" t="s">
        <v>40</v>
      </c>
      <c r="H151" s="224">
        <v>1</v>
      </c>
      <c r="I151" s="224">
        <v>1</v>
      </c>
      <c r="J151" s="224">
        <v>1</v>
      </c>
      <c r="K151" s="224"/>
      <c r="L151" s="224">
        <v>1</v>
      </c>
      <c r="M151" s="235"/>
    </row>
    <row r="152" spans="1:13" x14ac:dyDescent="0.3">
      <c r="A152" s="163" t="s">
        <v>57</v>
      </c>
      <c r="B152" s="191" t="s">
        <v>13</v>
      </c>
      <c r="C152" s="167" t="s">
        <v>301</v>
      </c>
      <c r="D152" s="167" t="s">
        <v>302</v>
      </c>
      <c r="E152" s="167">
        <v>5</v>
      </c>
      <c r="F152" s="167" t="s">
        <v>39</v>
      </c>
      <c r="G152" s="167" t="s">
        <v>297</v>
      </c>
      <c r="H152" s="167">
        <v>1</v>
      </c>
      <c r="I152" s="167">
        <v>1</v>
      </c>
      <c r="J152" s="167"/>
      <c r="K152" s="167"/>
      <c r="L152" s="167">
        <v>1</v>
      </c>
      <c r="M152" s="168"/>
    </row>
    <row r="153" spans="1:13" x14ac:dyDescent="0.3">
      <c r="A153" s="225" t="s">
        <v>57</v>
      </c>
      <c r="B153" s="232" t="s">
        <v>13</v>
      </c>
      <c r="C153" s="233" t="s">
        <v>300</v>
      </c>
      <c r="D153" s="234" t="s">
        <v>302</v>
      </c>
      <c r="E153" s="224">
        <v>5</v>
      </c>
      <c r="F153" s="224" t="s">
        <v>39</v>
      </c>
      <c r="G153" s="224" t="s">
        <v>297</v>
      </c>
      <c r="H153" s="224">
        <v>2</v>
      </c>
      <c r="I153" s="224">
        <v>2</v>
      </c>
      <c r="J153" s="224"/>
      <c r="K153" s="224"/>
      <c r="L153" s="224">
        <v>2</v>
      </c>
      <c r="M153" s="235">
        <v>2</v>
      </c>
    </row>
    <row r="154" spans="1:13" x14ac:dyDescent="0.3">
      <c r="A154" s="163" t="s">
        <v>57</v>
      </c>
      <c r="B154" s="191" t="s">
        <v>13</v>
      </c>
      <c r="C154" s="167" t="s">
        <v>299</v>
      </c>
      <c r="D154" s="167" t="s">
        <v>302</v>
      </c>
      <c r="E154" s="167">
        <v>10</v>
      </c>
      <c r="F154" s="167" t="s">
        <v>39</v>
      </c>
      <c r="G154" s="167" t="s">
        <v>297</v>
      </c>
      <c r="H154" s="167">
        <v>3</v>
      </c>
      <c r="I154" s="167">
        <v>3</v>
      </c>
      <c r="J154" s="167"/>
      <c r="K154" s="167">
        <v>3</v>
      </c>
      <c r="L154" s="167">
        <v>3</v>
      </c>
      <c r="M154" s="168"/>
    </row>
    <row r="155" spans="1:13" x14ac:dyDescent="0.3">
      <c r="A155" s="225" t="s">
        <v>91</v>
      </c>
      <c r="B155" s="232" t="s">
        <v>18</v>
      </c>
      <c r="C155" s="233"/>
      <c r="D155" s="234" t="s">
        <v>304</v>
      </c>
      <c r="E155" s="224">
        <v>45</v>
      </c>
      <c r="F155" s="224" t="s">
        <v>39</v>
      </c>
      <c r="G155" s="224" t="s">
        <v>42</v>
      </c>
      <c r="H155" s="224"/>
      <c r="I155" s="224"/>
      <c r="J155" s="224"/>
      <c r="K155" s="224"/>
      <c r="L155" s="224"/>
      <c r="M155" s="235"/>
    </row>
    <row r="156" spans="1:13" x14ac:dyDescent="0.3">
      <c r="A156" s="163" t="s">
        <v>90</v>
      </c>
      <c r="B156" s="191" t="s">
        <v>6</v>
      </c>
      <c r="C156" s="167" t="s">
        <v>158</v>
      </c>
      <c r="D156" s="167" t="s">
        <v>213</v>
      </c>
      <c r="E156" s="167">
        <v>35</v>
      </c>
      <c r="F156" s="167" t="s">
        <v>39</v>
      </c>
      <c r="G156" s="167" t="s">
        <v>38</v>
      </c>
      <c r="H156" s="167"/>
      <c r="I156" s="167"/>
      <c r="J156" s="167"/>
      <c r="K156" s="167"/>
      <c r="L156" s="167"/>
      <c r="M156" s="168"/>
    </row>
    <row r="157" spans="1:13" x14ac:dyDescent="0.3">
      <c r="A157" s="92" t="s">
        <v>90</v>
      </c>
      <c r="B157" s="189" t="s">
        <v>6</v>
      </c>
      <c r="C157" s="51" t="s">
        <v>238</v>
      </c>
      <c r="D157" s="51" t="s">
        <v>213</v>
      </c>
      <c r="E157" s="51">
        <v>50</v>
      </c>
      <c r="F157" s="51" t="s">
        <v>39</v>
      </c>
      <c r="G157" s="51" t="s">
        <v>38</v>
      </c>
      <c r="H157" s="51"/>
      <c r="I157" s="51"/>
      <c r="J157" s="51"/>
      <c r="K157" s="51"/>
      <c r="L157" s="51"/>
      <c r="M157" s="134"/>
    </row>
    <row r="158" spans="1:13" x14ac:dyDescent="0.3">
      <c r="A158" s="163" t="s">
        <v>57</v>
      </c>
      <c r="B158" s="236" t="s">
        <v>13</v>
      </c>
      <c r="C158" s="165" t="s">
        <v>300</v>
      </c>
      <c r="D158" s="165" t="s">
        <v>13</v>
      </c>
      <c r="E158" s="165">
        <v>7</v>
      </c>
      <c r="F158" s="165" t="s">
        <v>39</v>
      </c>
      <c r="G158" s="165" t="s">
        <v>40</v>
      </c>
      <c r="H158" s="165">
        <v>1</v>
      </c>
      <c r="I158" s="165">
        <v>1</v>
      </c>
      <c r="J158" s="165">
        <v>1</v>
      </c>
      <c r="K158" s="165"/>
      <c r="L158" s="165">
        <v>1</v>
      </c>
      <c r="M158" s="237">
        <v>1</v>
      </c>
    </row>
    <row r="159" spans="1:13" x14ac:dyDescent="0.3">
      <c r="A159" s="92" t="s">
        <v>91</v>
      </c>
      <c r="B159" s="76" t="s">
        <v>9</v>
      </c>
      <c r="C159" s="52" t="s">
        <v>239</v>
      </c>
      <c r="D159" s="53" t="s">
        <v>9</v>
      </c>
      <c r="E159" s="51">
        <v>22</v>
      </c>
      <c r="F159" s="51" t="s">
        <v>39</v>
      </c>
      <c r="G159" s="51" t="s">
        <v>36</v>
      </c>
      <c r="H159" s="51"/>
      <c r="I159" s="51"/>
      <c r="J159" s="51"/>
      <c r="K159" s="51"/>
      <c r="L159" s="51"/>
      <c r="M159" s="134"/>
    </row>
    <row r="160" spans="1:13" x14ac:dyDescent="0.3">
      <c r="A160" s="163" t="s">
        <v>91</v>
      </c>
      <c r="B160" s="164" t="s">
        <v>9</v>
      </c>
      <c r="C160" s="165" t="s">
        <v>240</v>
      </c>
      <c r="D160" s="166" t="s">
        <v>9</v>
      </c>
      <c r="E160" s="167">
        <v>11</v>
      </c>
      <c r="F160" s="167" t="s">
        <v>39</v>
      </c>
      <c r="G160" s="167" t="s">
        <v>36</v>
      </c>
      <c r="H160" s="167"/>
      <c r="I160" s="167"/>
      <c r="J160" s="167"/>
      <c r="K160" s="167"/>
      <c r="L160" s="167"/>
      <c r="M160" s="168"/>
    </row>
    <row r="161" spans="1:13" x14ac:dyDescent="0.3">
      <c r="A161" s="92" t="s">
        <v>91</v>
      </c>
      <c r="B161" s="76" t="s">
        <v>9</v>
      </c>
      <c r="C161" s="52" t="s">
        <v>241</v>
      </c>
      <c r="D161" s="53" t="s">
        <v>9</v>
      </c>
      <c r="E161" s="51">
        <v>11</v>
      </c>
      <c r="F161" s="51" t="s">
        <v>39</v>
      </c>
      <c r="G161" s="51" t="s">
        <v>36</v>
      </c>
      <c r="H161" s="51"/>
      <c r="I161" s="51"/>
      <c r="J161" s="51"/>
      <c r="K161" s="51"/>
      <c r="L161" s="51"/>
      <c r="M161" s="134"/>
    </row>
    <row r="162" spans="1:13" x14ac:dyDescent="0.3">
      <c r="A162" s="163" t="s">
        <v>91</v>
      </c>
      <c r="B162" s="164" t="s">
        <v>9</v>
      </c>
      <c r="C162" s="165" t="s">
        <v>242</v>
      </c>
      <c r="D162" s="166" t="s">
        <v>9</v>
      </c>
      <c r="E162" s="167">
        <v>11</v>
      </c>
      <c r="F162" s="167" t="s">
        <v>39</v>
      </c>
      <c r="G162" s="167" t="s">
        <v>36</v>
      </c>
      <c r="H162" s="167"/>
      <c r="I162" s="167"/>
      <c r="J162" s="167"/>
      <c r="K162" s="167"/>
      <c r="L162" s="167"/>
      <c r="M162" s="168"/>
    </row>
    <row r="163" spans="1:13" x14ac:dyDescent="0.3">
      <c r="A163" s="92" t="s">
        <v>91</v>
      </c>
      <c r="B163" s="76" t="s">
        <v>9</v>
      </c>
      <c r="C163" s="52" t="s">
        <v>243</v>
      </c>
      <c r="D163" s="53" t="s">
        <v>9</v>
      </c>
      <c r="E163" s="51">
        <v>11</v>
      </c>
      <c r="F163" s="51" t="s">
        <v>39</v>
      </c>
      <c r="G163" s="51" t="s">
        <v>36</v>
      </c>
      <c r="H163" s="51"/>
      <c r="I163" s="51"/>
      <c r="J163" s="51"/>
      <c r="K163" s="51"/>
      <c r="L163" s="51"/>
      <c r="M163" s="134"/>
    </row>
    <row r="164" spans="1:13" x14ac:dyDescent="0.3">
      <c r="A164" s="163" t="s">
        <v>90</v>
      </c>
      <c r="B164" s="191" t="s">
        <v>6</v>
      </c>
      <c r="C164" s="167" t="s">
        <v>244</v>
      </c>
      <c r="D164" s="167" t="s">
        <v>213</v>
      </c>
      <c r="E164" s="167">
        <v>14</v>
      </c>
      <c r="F164" s="167" t="s">
        <v>39</v>
      </c>
      <c r="G164" s="167" t="s">
        <v>38</v>
      </c>
      <c r="H164" s="167"/>
      <c r="I164" s="167"/>
      <c r="J164" s="167"/>
      <c r="K164" s="167"/>
      <c r="L164" s="167"/>
      <c r="M164" s="168"/>
    </row>
    <row r="165" spans="1:13" x14ac:dyDescent="0.3">
      <c r="A165" s="92" t="s">
        <v>91</v>
      </c>
      <c r="B165" s="76" t="s">
        <v>9</v>
      </c>
      <c r="C165" s="52" t="s">
        <v>245</v>
      </c>
      <c r="D165" s="53" t="s">
        <v>9</v>
      </c>
      <c r="E165" s="51">
        <v>26</v>
      </c>
      <c r="F165" s="51" t="s">
        <v>39</v>
      </c>
      <c r="G165" s="51" t="s">
        <v>36</v>
      </c>
      <c r="H165" s="51"/>
      <c r="I165" s="51"/>
      <c r="J165" s="51"/>
      <c r="K165" s="51"/>
      <c r="L165" s="51"/>
      <c r="M165" s="134"/>
    </row>
    <row r="166" spans="1:13" x14ac:dyDescent="0.3">
      <c r="A166" s="163" t="s">
        <v>91</v>
      </c>
      <c r="B166" s="164" t="s">
        <v>9</v>
      </c>
      <c r="C166" s="165" t="s">
        <v>246</v>
      </c>
      <c r="D166" s="166" t="s">
        <v>9</v>
      </c>
      <c r="E166" s="167">
        <v>26</v>
      </c>
      <c r="F166" s="167" t="s">
        <v>39</v>
      </c>
      <c r="G166" s="167" t="s">
        <v>36</v>
      </c>
      <c r="H166" s="167"/>
      <c r="I166" s="167"/>
      <c r="J166" s="167"/>
      <c r="K166" s="167"/>
      <c r="L166" s="167"/>
      <c r="M166" s="168"/>
    </row>
    <row r="167" spans="1:13" ht="15" thickBot="1" x14ac:dyDescent="0.35">
      <c r="A167" s="147"/>
      <c r="B167" s="323" t="s">
        <v>247</v>
      </c>
      <c r="C167" s="323"/>
      <c r="D167" s="323"/>
      <c r="E167" s="323"/>
      <c r="F167" s="323"/>
      <c r="G167" s="323"/>
      <c r="H167" s="323"/>
      <c r="I167" s="323"/>
      <c r="J167" s="323"/>
      <c r="K167" s="323"/>
      <c r="L167" s="323"/>
      <c r="M167" s="324"/>
    </row>
    <row r="168" spans="1:13" ht="15.6" thickTop="1" thickBot="1" x14ac:dyDescent="0.35"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</row>
    <row r="169" spans="1:13" ht="15" thickTop="1" x14ac:dyDescent="0.3">
      <c r="A169" s="327" t="s">
        <v>87</v>
      </c>
      <c r="B169" s="86" t="s">
        <v>316</v>
      </c>
      <c r="C169" s="86"/>
      <c r="D169" s="87" t="s">
        <v>318</v>
      </c>
      <c r="E169" s="87">
        <v>3</v>
      </c>
      <c r="F169" s="86"/>
      <c r="G169" s="86"/>
      <c r="H169" s="86" t="s">
        <v>24</v>
      </c>
      <c r="I169" s="87">
        <f>SUM(E171:E176)</f>
        <v>110</v>
      </c>
      <c r="J169" s="87" t="s">
        <v>44</v>
      </c>
      <c r="K169" s="86"/>
      <c r="L169" s="86"/>
      <c r="M169" s="88"/>
    </row>
    <row r="170" spans="1:13" ht="15" thickBot="1" x14ac:dyDescent="0.35">
      <c r="A170" s="328"/>
      <c r="B170" s="74" t="s">
        <v>25</v>
      </c>
      <c r="C170" s="70" t="s">
        <v>26</v>
      </c>
      <c r="D170" s="71" t="s">
        <v>27</v>
      </c>
      <c r="E170" s="70" t="s">
        <v>28</v>
      </c>
      <c r="F170" s="70" t="s">
        <v>29</v>
      </c>
      <c r="G170" s="70" t="s">
        <v>30</v>
      </c>
      <c r="H170" s="70" t="s">
        <v>31</v>
      </c>
      <c r="I170" s="70" t="s">
        <v>32</v>
      </c>
      <c r="J170" s="70" t="s">
        <v>33</v>
      </c>
      <c r="K170" s="70" t="s">
        <v>34</v>
      </c>
      <c r="L170" s="70" t="s">
        <v>88</v>
      </c>
      <c r="M170" s="89" t="s">
        <v>15</v>
      </c>
    </row>
    <row r="171" spans="1:13" x14ac:dyDescent="0.3">
      <c r="A171" s="90" t="s">
        <v>91</v>
      </c>
      <c r="B171" s="148" t="s">
        <v>9</v>
      </c>
      <c r="C171" s="149"/>
      <c r="D171" s="150" t="s">
        <v>141</v>
      </c>
      <c r="E171" s="66">
        <v>16</v>
      </c>
      <c r="F171" s="66" t="s">
        <v>37</v>
      </c>
      <c r="G171" s="66" t="s">
        <v>36</v>
      </c>
      <c r="H171" s="66"/>
      <c r="I171" s="66"/>
      <c r="J171" s="66"/>
      <c r="K171" s="66"/>
      <c r="L171" s="66"/>
      <c r="M171" s="91"/>
    </row>
    <row r="172" spans="1:13" x14ac:dyDescent="0.3">
      <c r="A172" s="92" t="s">
        <v>91</v>
      </c>
      <c r="B172" s="126" t="s">
        <v>9</v>
      </c>
      <c r="C172" s="127"/>
      <c r="D172" s="128" t="s">
        <v>141</v>
      </c>
      <c r="E172" s="129">
        <v>16</v>
      </c>
      <c r="F172" s="129" t="s">
        <v>37</v>
      </c>
      <c r="G172" s="129" t="s">
        <v>36</v>
      </c>
      <c r="H172" s="129"/>
      <c r="I172" s="129"/>
      <c r="J172" s="129"/>
      <c r="K172" s="129"/>
      <c r="L172" s="129"/>
      <c r="M172" s="130"/>
    </row>
    <row r="173" spans="1:13" x14ac:dyDescent="0.3">
      <c r="A173" s="92" t="s">
        <v>91</v>
      </c>
      <c r="B173" s="81" t="s">
        <v>9</v>
      </c>
      <c r="C173" s="61"/>
      <c r="D173" s="62" t="s">
        <v>141</v>
      </c>
      <c r="E173" s="54">
        <v>15</v>
      </c>
      <c r="F173" s="54" t="s">
        <v>39</v>
      </c>
      <c r="G173" s="54" t="s">
        <v>36</v>
      </c>
      <c r="H173" s="54"/>
      <c r="I173" s="54"/>
      <c r="J173" s="54"/>
      <c r="K173" s="54"/>
      <c r="L173" s="54"/>
      <c r="M173" s="93"/>
    </row>
    <row r="174" spans="1:13" x14ac:dyDescent="0.3">
      <c r="A174" s="92" t="s">
        <v>58</v>
      </c>
      <c r="B174" s="126" t="s">
        <v>16</v>
      </c>
      <c r="C174" s="127"/>
      <c r="D174" s="128" t="s">
        <v>123</v>
      </c>
      <c r="E174" s="129">
        <v>30</v>
      </c>
      <c r="F174" s="129" t="s">
        <v>151</v>
      </c>
      <c r="G174" s="129" t="s">
        <v>36</v>
      </c>
      <c r="H174" s="129"/>
      <c r="I174" s="129"/>
      <c r="J174" s="129"/>
      <c r="K174" s="129"/>
      <c r="L174" s="129"/>
      <c r="M174" s="130"/>
    </row>
    <row r="175" spans="1:13" x14ac:dyDescent="0.3">
      <c r="A175" s="92" t="s">
        <v>90</v>
      </c>
      <c r="B175" s="76" t="s">
        <v>6</v>
      </c>
      <c r="C175" s="52"/>
      <c r="D175" s="53" t="s">
        <v>152</v>
      </c>
      <c r="E175" s="51">
        <v>30</v>
      </c>
      <c r="F175" s="51" t="s">
        <v>151</v>
      </c>
      <c r="G175" s="51" t="s">
        <v>36</v>
      </c>
      <c r="H175" s="51"/>
      <c r="I175" s="51"/>
      <c r="J175" s="51"/>
      <c r="K175" s="51"/>
      <c r="L175" s="51"/>
      <c r="M175" s="134"/>
    </row>
    <row r="176" spans="1:13" x14ac:dyDescent="0.3">
      <c r="A176" s="92" t="s">
        <v>57</v>
      </c>
      <c r="B176" s="126" t="s">
        <v>13</v>
      </c>
      <c r="C176" s="127"/>
      <c r="D176" s="128" t="s">
        <v>13</v>
      </c>
      <c r="E176" s="129">
        <v>3</v>
      </c>
      <c r="F176" s="129" t="s">
        <v>39</v>
      </c>
      <c r="G176" s="129" t="s">
        <v>40</v>
      </c>
      <c r="H176" s="129">
        <v>1</v>
      </c>
      <c r="I176" s="129">
        <v>1</v>
      </c>
      <c r="J176" s="129"/>
      <c r="K176" s="129"/>
      <c r="L176" s="129"/>
      <c r="M176" s="130"/>
    </row>
    <row r="177" spans="1:13" ht="15" thickBot="1" x14ac:dyDescent="0.35">
      <c r="A177" s="147"/>
      <c r="B177" s="323" t="s">
        <v>99</v>
      </c>
      <c r="C177" s="323"/>
      <c r="D177" s="323"/>
      <c r="E177" s="323"/>
      <c r="F177" s="323"/>
      <c r="G177" s="323"/>
      <c r="H177" s="323"/>
      <c r="I177" s="323"/>
      <c r="J177" s="323"/>
      <c r="K177" s="323"/>
      <c r="L177" s="323"/>
      <c r="M177" s="324"/>
    </row>
    <row r="178" spans="1:13" ht="15.6" thickTop="1" thickBot="1" x14ac:dyDescent="0.35">
      <c r="A178" s="47"/>
      <c r="B178" s="158"/>
      <c r="C178" s="158"/>
      <c r="D178" s="158"/>
      <c r="E178" s="158"/>
      <c r="F178" s="158"/>
      <c r="G178" s="158"/>
      <c r="H178" s="158"/>
      <c r="I178" s="158"/>
      <c r="J178" s="158"/>
      <c r="K178" s="158"/>
      <c r="L178" s="158"/>
      <c r="M178" s="159"/>
    </row>
    <row r="179" spans="1:13" ht="15" thickTop="1" x14ac:dyDescent="0.3">
      <c r="A179" s="327" t="s">
        <v>87</v>
      </c>
      <c r="B179" s="368" t="s">
        <v>315</v>
      </c>
      <c r="C179" s="369"/>
      <c r="D179" s="87" t="s">
        <v>23</v>
      </c>
      <c r="E179" s="87">
        <v>22</v>
      </c>
      <c r="F179" s="86"/>
      <c r="G179" s="86"/>
      <c r="H179" s="86" t="s">
        <v>24</v>
      </c>
      <c r="I179" s="87">
        <f>SUM(E181:E185)</f>
        <v>44</v>
      </c>
      <c r="J179" s="87" t="s">
        <v>44</v>
      </c>
      <c r="K179" s="86"/>
      <c r="L179" s="86"/>
      <c r="M179" s="88"/>
    </row>
    <row r="180" spans="1:13" ht="15" thickBot="1" x14ac:dyDescent="0.35">
      <c r="A180" s="328"/>
      <c r="B180" s="74" t="s">
        <v>25</v>
      </c>
      <c r="C180" s="70" t="s">
        <v>26</v>
      </c>
      <c r="D180" s="71" t="s">
        <v>27</v>
      </c>
      <c r="E180" s="70" t="s">
        <v>28</v>
      </c>
      <c r="F180" s="70" t="s">
        <v>29</v>
      </c>
      <c r="G180" s="70" t="s">
        <v>30</v>
      </c>
      <c r="H180" s="70" t="s">
        <v>31</v>
      </c>
      <c r="I180" s="70" t="s">
        <v>32</v>
      </c>
      <c r="J180" s="70" t="s">
        <v>33</v>
      </c>
      <c r="K180" s="70" t="s">
        <v>34</v>
      </c>
      <c r="L180" s="70" t="s">
        <v>88</v>
      </c>
      <c r="M180" s="89" t="s">
        <v>15</v>
      </c>
    </row>
    <row r="181" spans="1:13" x14ac:dyDescent="0.3">
      <c r="A181" s="90" t="s">
        <v>57</v>
      </c>
      <c r="B181" s="75" t="s">
        <v>13</v>
      </c>
      <c r="C181" s="64" t="s">
        <v>154</v>
      </c>
      <c r="D181" s="65" t="s">
        <v>115</v>
      </c>
      <c r="E181" s="63">
        <v>14</v>
      </c>
      <c r="F181" s="63" t="s">
        <v>39</v>
      </c>
      <c r="G181" s="63" t="s">
        <v>40</v>
      </c>
      <c r="H181" s="63"/>
      <c r="I181" s="63"/>
      <c r="J181" s="63">
        <v>1</v>
      </c>
      <c r="K181" s="63"/>
      <c r="L181" s="63"/>
      <c r="M181" s="157"/>
    </row>
    <row r="182" spans="1:13" x14ac:dyDescent="0.3">
      <c r="A182" s="92" t="s">
        <v>57</v>
      </c>
      <c r="B182" s="82" t="s">
        <v>13</v>
      </c>
      <c r="C182" s="59"/>
      <c r="D182" s="60" t="s">
        <v>116</v>
      </c>
      <c r="E182" s="58">
        <v>5</v>
      </c>
      <c r="F182" s="58" t="s">
        <v>39</v>
      </c>
      <c r="G182" s="58" t="s">
        <v>40</v>
      </c>
      <c r="H182" s="58">
        <v>1</v>
      </c>
      <c r="I182" s="58">
        <v>1</v>
      </c>
      <c r="J182" s="58">
        <v>1</v>
      </c>
      <c r="K182" s="58"/>
      <c r="L182" s="58"/>
      <c r="M182" s="97">
        <v>1</v>
      </c>
    </row>
    <row r="183" spans="1:13" x14ac:dyDescent="0.3">
      <c r="A183" s="92" t="s">
        <v>57</v>
      </c>
      <c r="B183" s="76" t="s">
        <v>13</v>
      </c>
      <c r="C183" s="52" t="s">
        <v>155</v>
      </c>
      <c r="D183" s="53" t="s">
        <v>115</v>
      </c>
      <c r="E183" s="51">
        <v>17</v>
      </c>
      <c r="F183" s="51" t="s">
        <v>39</v>
      </c>
      <c r="G183" s="51" t="s">
        <v>40</v>
      </c>
      <c r="H183" s="51">
        <v>3</v>
      </c>
      <c r="I183" s="51">
        <v>3</v>
      </c>
      <c r="J183" s="51"/>
      <c r="K183" s="51"/>
      <c r="L183" s="51">
        <v>3</v>
      </c>
      <c r="M183" s="134"/>
    </row>
    <row r="184" spans="1:13" x14ac:dyDescent="0.3">
      <c r="A184" s="92" t="s">
        <v>90</v>
      </c>
      <c r="B184" s="82" t="s">
        <v>6</v>
      </c>
      <c r="C184" s="59"/>
      <c r="D184" s="60" t="s">
        <v>156</v>
      </c>
      <c r="E184" s="58">
        <v>3</v>
      </c>
      <c r="F184" s="58" t="s">
        <v>37</v>
      </c>
      <c r="G184" s="58" t="s">
        <v>36</v>
      </c>
      <c r="H184" s="58"/>
      <c r="I184" s="58"/>
      <c r="J184" s="58"/>
      <c r="K184" s="58"/>
      <c r="L184" s="58"/>
      <c r="M184" s="97"/>
    </row>
    <row r="185" spans="1:13" x14ac:dyDescent="0.3">
      <c r="A185" s="92" t="s">
        <v>57</v>
      </c>
      <c r="B185" s="81" t="s">
        <v>13</v>
      </c>
      <c r="C185" s="61" t="s">
        <v>158</v>
      </c>
      <c r="D185" s="62" t="s">
        <v>157</v>
      </c>
      <c r="E185" s="54">
        <v>5</v>
      </c>
      <c r="F185" s="54" t="s">
        <v>39</v>
      </c>
      <c r="G185" s="54" t="s">
        <v>40</v>
      </c>
      <c r="H185" s="54"/>
      <c r="I185" s="54"/>
      <c r="J185" s="54">
        <v>4</v>
      </c>
      <c r="K185" s="54"/>
      <c r="L185" s="54"/>
      <c r="M185" s="93"/>
    </row>
    <row r="186" spans="1:13" ht="15" thickBot="1" x14ac:dyDescent="0.35">
      <c r="A186" s="147"/>
      <c r="B186" s="323" t="s">
        <v>99</v>
      </c>
      <c r="C186" s="323"/>
      <c r="D186" s="323"/>
      <c r="E186" s="323"/>
      <c r="F186" s="323"/>
      <c r="G186" s="323"/>
      <c r="H186" s="323"/>
      <c r="I186" s="323"/>
      <c r="J186" s="323"/>
      <c r="K186" s="323"/>
      <c r="L186" s="323"/>
      <c r="M186" s="324"/>
    </row>
    <row r="187" spans="1:13" ht="15.6" thickTop="1" thickBot="1" x14ac:dyDescent="0.35"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</row>
    <row r="188" spans="1:13" ht="15" thickTop="1" x14ac:dyDescent="0.3">
      <c r="A188" s="327" t="s">
        <v>87</v>
      </c>
      <c r="B188" s="86" t="s">
        <v>314</v>
      </c>
      <c r="C188" s="86"/>
      <c r="D188" s="87" t="s">
        <v>23</v>
      </c>
      <c r="E188" s="87">
        <v>2</v>
      </c>
      <c r="F188" s="86"/>
      <c r="G188" s="86"/>
      <c r="H188" s="86" t="s">
        <v>24</v>
      </c>
      <c r="I188" s="87">
        <f>SUM(E190:E191)</f>
        <v>29</v>
      </c>
      <c r="J188" s="87" t="s">
        <v>44</v>
      </c>
      <c r="K188" s="86"/>
      <c r="L188" s="86"/>
      <c r="M188" s="88"/>
    </row>
    <row r="189" spans="1:13" ht="15" thickBot="1" x14ac:dyDescent="0.35">
      <c r="A189" s="328"/>
      <c r="B189" s="74" t="s">
        <v>25</v>
      </c>
      <c r="C189" s="70" t="s">
        <v>26</v>
      </c>
      <c r="D189" s="71" t="s">
        <v>27</v>
      </c>
      <c r="E189" s="70" t="s">
        <v>28</v>
      </c>
      <c r="F189" s="70" t="s">
        <v>29</v>
      </c>
      <c r="G189" s="70" t="s">
        <v>30</v>
      </c>
      <c r="H189" s="70" t="s">
        <v>31</v>
      </c>
      <c r="I189" s="70" t="s">
        <v>32</v>
      </c>
      <c r="J189" s="70" t="s">
        <v>33</v>
      </c>
      <c r="K189" s="70" t="s">
        <v>34</v>
      </c>
      <c r="L189" s="70" t="s">
        <v>88</v>
      </c>
      <c r="M189" s="89" t="s">
        <v>15</v>
      </c>
    </row>
    <row r="190" spans="1:13" x14ac:dyDescent="0.3">
      <c r="A190" s="169" t="s">
        <v>57</v>
      </c>
      <c r="B190" s="80" t="s">
        <v>13</v>
      </c>
      <c r="C190" s="68"/>
      <c r="D190" s="69" t="s">
        <v>115</v>
      </c>
      <c r="E190" s="67">
        <v>10</v>
      </c>
      <c r="F190" s="67" t="s">
        <v>39</v>
      </c>
      <c r="G190" s="67" t="s">
        <v>40</v>
      </c>
      <c r="H190" s="67">
        <v>1</v>
      </c>
      <c r="I190" s="67">
        <v>2</v>
      </c>
      <c r="J190" s="67"/>
      <c r="K190" s="67">
        <v>2</v>
      </c>
      <c r="L190" s="67">
        <v>1</v>
      </c>
      <c r="M190" s="98"/>
    </row>
    <row r="191" spans="1:13" x14ac:dyDescent="0.3">
      <c r="A191" s="92" t="s">
        <v>90</v>
      </c>
      <c r="B191" s="81" t="s">
        <v>6</v>
      </c>
      <c r="C191" s="61"/>
      <c r="D191" s="62" t="s">
        <v>152</v>
      </c>
      <c r="E191" s="54">
        <v>19</v>
      </c>
      <c r="F191" s="54" t="s">
        <v>37</v>
      </c>
      <c r="G191" s="54" t="s">
        <v>36</v>
      </c>
      <c r="H191" s="54"/>
      <c r="I191" s="54"/>
      <c r="J191" s="54"/>
      <c r="K191" s="54"/>
      <c r="L191" s="54"/>
      <c r="M191" s="93"/>
    </row>
    <row r="192" spans="1:13" ht="15" thickBot="1" x14ac:dyDescent="0.35">
      <c r="A192" s="147"/>
      <c r="B192" s="323" t="s">
        <v>99</v>
      </c>
      <c r="C192" s="323"/>
      <c r="D192" s="323"/>
      <c r="E192" s="323"/>
      <c r="F192" s="323"/>
      <c r="G192" s="323"/>
      <c r="H192" s="323"/>
      <c r="I192" s="323"/>
      <c r="J192" s="323"/>
      <c r="K192" s="323"/>
      <c r="L192" s="323"/>
      <c r="M192" s="324"/>
    </row>
    <row r="193" spans="1:17" ht="15.6" thickTop="1" thickBot="1" x14ac:dyDescent="0.35"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</row>
    <row r="194" spans="1:17" ht="15" thickTop="1" x14ac:dyDescent="0.3">
      <c r="A194" s="327" t="s">
        <v>87</v>
      </c>
      <c r="B194" s="86" t="s">
        <v>153</v>
      </c>
      <c r="C194" s="86"/>
      <c r="D194" s="87" t="s">
        <v>319</v>
      </c>
      <c r="E194" s="87">
        <v>4</v>
      </c>
      <c r="F194" s="86"/>
      <c r="G194" s="86"/>
      <c r="H194" s="86" t="s">
        <v>24</v>
      </c>
      <c r="I194" s="87">
        <f>SUM(E196:E198)</f>
        <v>50</v>
      </c>
      <c r="J194" s="87" t="s">
        <v>44</v>
      </c>
      <c r="K194" s="86"/>
      <c r="L194" s="86"/>
      <c r="M194" s="88"/>
      <c r="N194" s="2"/>
      <c r="O194" s="2"/>
      <c r="P194" s="2"/>
      <c r="Q194" s="2"/>
    </row>
    <row r="195" spans="1:17" ht="15" thickBot="1" x14ac:dyDescent="0.35">
      <c r="A195" s="328"/>
      <c r="B195" s="74" t="s">
        <v>25</v>
      </c>
      <c r="C195" s="70" t="s">
        <v>26</v>
      </c>
      <c r="D195" s="71" t="s">
        <v>27</v>
      </c>
      <c r="E195" s="70" t="s">
        <v>28</v>
      </c>
      <c r="F195" s="70" t="s">
        <v>29</v>
      </c>
      <c r="G195" s="70" t="s">
        <v>30</v>
      </c>
      <c r="H195" s="70" t="s">
        <v>31</v>
      </c>
      <c r="I195" s="70" t="s">
        <v>32</v>
      </c>
      <c r="J195" s="70" t="s">
        <v>33</v>
      </c>
      <c r="K195" s="70" t="s">
        <v>34</v>
      </c>
      <c r="L195" s="70" t="s">
        <v>88</v>
      </c>
      <c r="M195" s="89" t="s">
        <v>15</v>
      </c>
      <c r="N195" s="2"/>
      <c r="O195" s="2"/>
      <c r="P195" s="2"/>
      <c r="Q195" s="2"/>
    </row>
    <row r="196" spans="1:17" x14ac:dyDescent="0.3">
      <c r="A196" s="169" t="s">
        <v>58</v>
      </c>
      <c r="B196" s="177" t="s">
        <v>16</v>
      </c>
      <c r="C196" s="178" t="s">
        <v>231</v>
      </c>
      <c r="D196" s="179" t="s">
        <v>123</v>
      </c>
      <c r="E196" s="180">
        <v>26</v>
      </c>
      <c r="F196" s="180" t="s">
        <v>37</v>
      </c>
      <c r="G196" s="180" t="s">
        <v>42</v>
      </c>
      <c r="H196" s="180"/>
      <c r="I196" s="180"/>
      <c r="J196" s="180"/>
      <c r="K196" s="180"/>
      <c r="L196" s="180"/>
      <c r="M196" s="181"/>
      <c r="N196" s="2"/>
      <c r="O196" s="2"/>
      <c r="P196" s="2"/>
      <c r="Q196" s="2"/>
    </row>
    <row r="197" spans="1:17" ht="15" customHeight="1" x14ac:dyDescent="0.3">
      <c r="A197" s="133" t="s">
        <v>91</v>
      </c>
      <c r="B197" s="76" t="s">
        <v>9</v>
      </c>
      <c r="C197" s="52" t="s">
        <v>232</v>
      </c>
      <c r="D197" s="53" t="s">
        <v>141</v>
      </c>
      <c r="E197" s="51">
        <v>18</v>
      </c>
      <c r="F197" s="51" t="s">
        <v>37</v>
      </c>
      <c r="G197" s="51" t="s">
        <v>42</v>
      </c>
      <c r="H197" s="51"/>
      <c r="I197" s="51"/>
      <c r="J197" s="51"/>
      <c r="K197" s="51"/>
      <c r="L197" s="51"/>
      <c r="M197" s="134"/>
      <c r="N197" s="170"/>
      <c r="O197" s="171"/>
      <c r="P197" s="171"/>
      <c r="Q197" s="171"/>
    </row>
    <row r="198" spans="1:17" x14ac:dyDescent="0.3">
      <c r="A198" s="133" t="s">
        <v>57</v>
      </c>
      <c r="B198" s="76" t="s">
        <v>13</v>
      </c>
      <c r="C198" s="52"/>
      <c r="D198" s="53" t="s">
        <v>115</v>
      </c>
      <c r="E198" s="51">
        <v>6</v>
      </c>
      <c r="F198" s="51" t="s">
        <v>39</v>
      </c>
      <c r="G198" s="51" t="s">
        <v>38</v>
      </c>
      <c r="H198" s="51">
        <v>1</v>
      </c>
      <c r="I198" s="51">
        <v>1</v>
      </c>
      <c r="J198" s="51">
        <v>1</v>
      </c>
      <c r="K198" s="51">
        <v>1</v>
      </c>
      <c r="L198" s="51">
        <v>1</v>
      </c>
      <c r="M198" s="134"/>
      <c r="N198" s="2"/>
      <c r="O198" s="2"/>
      <c r="P198" s="2"/>
      <c r="Q198" s="2"/>
    </row>
    <row r="199" spans="1:17" ht="15" thickBot="1" x14ac:dyDescent="0.35">
      <c r="A199" s="147"/>
      <c r="B199" s="323" t="s">
        <v>99</v>
      </c>
      <c r="C199" s="323"/>
      <c r="D199" s="323"/>
      <c r="E199" s="323"/>
      <c r="F199" s="323"/>
      <c r="G199" s="323"/>
      <c r="H199" s="323"/>
      <c r="I199" s="323"/>
      <c r="J199" s="323"/>
      <c r="K199" s="323"/>
      <c r="L199" s="323"/>
      <c r="M199" s="324"/>
    </row>
    <row r="200" spans="1:17" ht="15.6" thickTop="1" thickBot="1" x14ac:dyDescent="0.35"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</row>
    <row r="201" spans="1:17" ht="15" thickTop="1" x14ac:dyDescent="0.3">
      <c r="A201" s="327" t="s">
        <v>87</v>
      </c>
      <c r="B201" s="86" t="s">
        <v>163</v>
      </c>
      <c r="C201" s="86"/>
      <c r="D201" s="87" t="s">
        <v>23</v>
      </c>
      <c r="E201" s="87">
        <v>30</v>
      </c>
      <c r="F201" s="86"/>
      <c r="G201" s="86"/>
      <c r="H201" s="86" t="s">
        <v>24</v>
      </c>
      <c r="I201" s="87">
        <f>SUM(E203:E211)</f>
        <v>727</v>
      </c>
      <c r="J201" s="87" t="s">
        <v>44</v>
      </c>
      <c r="K201" s="86"/>
      <c r="L201" s="86"/>
      <c r="M201" s="88"/>
    </row>
    <row r="202" spans="1:17" ht="15" thickBot="1" x14ac:dyDescent="0.35">
      <c r="A202" s="329"/>
      <c r="B202" s="173" t="s">
        <v>25</v>
      </c>
      <c r="C202" s="174" t="s">
        <v>26</v>
      </c>
      <c r="D202" s="175" t="s">
        <v>27</v>
      </c>
      <c r="E202" s="174" t="s">
        <v>28</v>
      </c>
      <c r="F202" s="174" t="s">
        <v>29</v>
      </c>
      <c r="G202" s="174" t="s">
        <v>30</v>
      </c>
      <c r="H202" s="174" t="s">
        <v>31</v>
      </c>
      <c r="I202" s="174" t="s">
        <v>32</v>
      </c>
      <c r="J202" s="174" t="s">
        <v>33</v>
      </c>
      <c r="K202" s="174" t="s">
        <v>34</v>
      </c>
      <c r="L202" s="174" t="s">
        <v>88</v>
      </c>
      <c r="M202" s="176" t="s">
        <v>15</v>
      </c>
    </row>
    <row r="203" spans="1:17" ht="15" thickTop="1" x14ac:dyDescent="0.3">
      <c r="A203" s="90" t="s">
        <v>90</v>
      </c>
      <c r="B203" s="190" t="s">
        <v>6</v>
      </c>
      <c r="C203" s="184" t="s">
        <v>98</v>
      </c>
      <c r="D203" s="184" t="s">
        <v>164</v>
      </c>
      <c r="E203" s="184">
        <v>50</v>
      </c>
      <c r="F203" s="184" t="s">
        <v>39</v>
      </c>
      <c r="G203" s="184" t="s">
        <v>36</v>
      </c>
      <c r="H203" s="67"/>
      <c r="I203" s="67"/>
      <c r="J203" s="67"/>
      <c r="K203" s="67"/>
      <c r="L203" s="67"/>
      <c r="M203" s="98"/>
    </row>
    <row r="204" spans="1:17" x14ac:dyDescent="0.3">
      <c r="A204" s="92" t="s">
        <v>93</v>
      </c>
      <c r="B204" s="189" t="s">
        <v>21</v>
      </c>
      <c r="C204" s="51" t="s">
        <v>98</v>
      </c>
      <c r="D204" s="51" t="s">
        <v>165</v>
      </c>
      <c r="E204" s="51">
        <v>240</v>
      </c>
      <c r="F204" s="51" t="s">
        <v>210</v>
      </c>
      <c r="G204" s="51" t="s">
        <v>42</v>
      </c>
      <c r="H204" s="51"/>
      <c r="I204" s="51"/>
      <c r="J204" s="51"/>
      <c r="K204" s="51"/>
      <c r="L204" s="51"/>
      <c r="M204" s="134"/>
    </row>
    <row r="205" spans="1:17" x14ac:dyDescent="0.3">
      <c r="A205" s="92" t="s">
        <v>93</v>
      </c>
      <c r="B205" s="188" t="s">
        <v>21</v>
      </c>
      <c r="C205" s="185" t="s">
        <v>98</v>
      </c>
      <c r="D205" s="222" t="s">
        <v>309</v>
      </c>
      <c r="E205" s="222">
        <v>70</v>
      </c>
      <c r="F205" s="185" t="s">
        <v>39</v>
      </c>
      <c r="G205" s="185" t="s">
        <v>42</v>
      </c>
      <c r="H205" s="58"/>
      <c r="I205" s="58"/>
      <c r="J205" s="58"/>
      <c r="K205" s="58"/>
      <c r="L205" s="58"/>
      <c r="M205" s="97"/>
    </row>
    <row r="206" spans="1:17" x14ac:dyDescent="0.3">
      <c r="A206" s="92" t="s">
        <v>57</v>
      </c>
      <c r="B206" s="76" t="s">
        <v>13</v>
      </c>
      <c r="C206" s="51" t="s">
        <v>98</v>
      </c>
      <c r="D206" s="53" t="s">
        <v>13</v>
      </c>
      <c r="E206" s="51">
        <v>41</v>
      </c>
      <c r="F206" s="51" t="s">
        <v>39</v>
      </c>
      <c r="G206" s="51" t="s">
        <v>40</v>
      </c>
      <c r="H206" s="51">
        <v>5</v>
      </c>
      <c r="I206" s="51">
        <v>2</v>
      </c>
      <c r="J206" s="51">
        <v>1</v>
      </c>
      <c r="K206" s="51">
        <v>4</v>
      </c>
      <c r="L206" s="51">
        <v>5</v>
      </c>
      <c r="M206" s="134">
        <v>1</v>
      </c>
    </row>
    <row r="207" spans="1:17" x14ac:dyDescent="0.3">
      <c r="A207" s="92" t="s">
        <v>93</v>
      </c>
      <c r="B207" s="188" t="s">
        <v>21</v>
      </c>
      <c r="C207" s="185" t="s">
        <v>138</v>
      </c>
      <c r="D207" s="185" t="s">
        <v>166</v>
      </c>
      <c r="E207" s="185">
        <v>75</v>
      </c>
      <c r="F207" s="185" t="s">
        <v>39</v>
      </c>
      <c r="G207" s="185" t="s">
        <v>42</v>
      </c>
      <c r="H207" s="58"/>
      <c r="I207" s="58"/>
      <c r="J207" s="58"/>
      <c r="K207" s="58"/>
      <c r="L207" s="58"/>
      <c r="M207" s="97"/>
    </row>
    <row r="208" spans="1:17" x14ac:dyDescent="0.3">
      <c r="A208" s="92" t="s">
        <v>93</v>
      </c>
      <c r="B208" s="189" t="s">
        <v>21</v>
      </c>
      <c r="C208" s="51" t="s">
        <v>138</v>
      </c>
      <c r="D208" s="51" t="s">
        <v>167</v>
      </c>
      <c r="E208" s="51">
        <v>200</v>
      </c>
      <c r="F208" s="51" t="s">
        <v>210</v>
      </c>
      <c r="G208" s="208" t="s">
        <v>36</v>
      </c>
      <c r="H208" s="51"/>
      <c r="I208" s="51"/>
      <c r="J208" s="51"/>
      <c r="K208" s="51"/>
      <c r="L208" s="51"/>
      <c r="M208" s="134"/>
    </row>
    <row r="209" spans="1:13" x14ac:dyDescent="0.3">
      <c r="A209" s="92" t="s">
        <v>91</v>
      </c>
      <c r="B209" s="188" t="s">
        <v>9</v>
      </c>
      <c r="C209" s="185" t="s">
        <v>138</v>
      </c>
      <c r="D209" s="185" t="s">
        <v>141</v>
      </c>
      <c r="E209" s="185">
        <v>47</v>
      </c>
      <c r="F209" s="185" t="s">
        <v>39</v>
      </c>
      <c r="G209" s="185" t="s">
        <v>36</v>
      </c>
      <c r="H209" s="58"/>
      <c r="I209" s="58"/>
      <c r="J209" s="58"/>
      <c r="K209" s="58"/>
      <c r="L209" s="58"/>
      <c r="M209" s="97"/>
    </row>
    <row r="210" spans="1:13" x14ac:dyDescent="0.3">
      <c r="A210" s="92" t="s">
        <v>57</v>
      </c>
      <c r="B210" s="76" t="s">
        <v>13</v>
      </c>
      <c r="C210" s="51" t="s">
        <v>138</v>
      </c>
      <c r="D210" s="53" t="s">
        <v>13</v>
      </c>
      <c r="E210" s="51">
        <v>4</v>
      </c>
      <c r="F210" s="51" t="s">
        <v>39</v>
      </c>
      <c r="G210" s="51" t="s">
        <v>40</v>
      </c>
      <c r="H210" s="51">
        <v>1</v>
      </c>
      <c r="I210" s="51">
        <v>1</v>
      </c>
      <c r="J210" s="51">
        <v>1</v>
      </c>
      <c r="K210" s="51"/>
      <c r="L210" s="51"/>
      <c r="M210" s="134">
        <v>1</v>
      </c>
    </row>
    <row r="211" spans="1:13" ht="17.25" customHeight="1" thickBot="1" x14ac:dyDescent="0.35">
      <c r="A211" s="147"/>
      <c r="B211" s="323" t="s">
        <v>168</v>
      </c>
      <c r="C211" s="323"/>
      <c r="D211" s="323"/>
      <c r="E211" s="323"/>
      <c r="F211" s="323"/>
      <c r="G211" s="323"/>
      <c r="H211" s="323"/>
      <c r="I211" s="323"/>
      <c r="J211" s="323"/>
      <c r="K211" s="323"/>
      <c r="L211" s="323"/>
      <c r="M211" s="324"/>
    </row>
    <row r="212" spans="1:13" ht="15.6" thickTop="1" thickBot="1" x14ac:dyDescent="0.35"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</row>
    <row r="213" spans="1:13" ht="17.25" customHeight="1" thickTop="1" x14ac:dyDescent="0.3">
      <c r="A213" s="327" t="s">
        <v>87</v>
      </c>
      <c r="B213" s="86" t="s">
        <v>216</v>
      </c>
      <c r="C213" s="86"/>
      <c r="D213" s="87" t="s">
        <v>23</v>
      </c>
      <c r="E213" s="87">
        <v>0</v>
      </c>
      <c r="F213" s="86"/>
      <c r="G213" s="86"/>
      <c r="H213" s="86" t="s">
        <v>24</v>
      </c>
      <c r="I213" s="87">
        <f>SUM(E215:E217)</f>
        <v>400</v>
      </c>
      <c r="J213" s="87" t="s">
        <v>44</v>
      </c>
      <c r="K213" s="86"/>
      <c r="L213" s="86"/>
      <c r="M213" s="88"/>
    </row>
    <row r="214" spans="1:13" ht="15" thickBot="1" x14ac:dyDescent="0.35">
      <c r="A214" s="328"/>
      <c r="B214" s="74" t="s">
        <v>25</v>
      </c>
      <c r="C214" s="70" t="s">
        <v>26</v>
      </c>
      <c r="D214" s="71" t="s">
        <v>27</v>
      </c>
      <c r="E214" s="70" t="s">
        <v>28</v>
      </c>
      <c r="F214" s="70" t="s">
        <v>29</v>
      </c>
      <c r="G214" s="70" t="s">
        <v>30</v>
      </c>
      <c r="H214" s="70" t="s">
        <v>31</v>
      </c>
      <c r="I214" s="70" t="s">
        <v>32</v>
      </c>
      <c r="J214" s="70" t="s">
        <v>33</v>
      </c>
      <c r="K214" s="70" t="s">
        <v>34</v>
      </c>
      <c r="L214" s="70" t="s">
        <v>88</v>
      </c>
      <c r="M214" s="89" t="s">
        <v>15</v>
      </c>
    </row>
    <row r="215" spans="1:13" x14ac:dyDescent="0.3">
      <c r="A215" s="90" t="s">
        <v>93</v>
      </c>
      <c r="B215" s="80" t="s">
        <v>21</v>
      </c>
      <c r="C215" s="67" t="s">
        <v>214</v>
      </c>
      <c r="D215" s="69" t="s">
        <v>211</v>
      </c>
      <c r="E215" s="67">
        <v>150</v>
      </c>
      <c r="F215" s="67" t="s">
        <v>210</v>
      </c>
      <c r="G215" s="67" t="s">
        <v>42</v>
      </c>
      <c r="H215" s="67"/>
      <c r="I215" s="67"/>
      <c r="J215" s="67"/>
      <c r="K215" s="67"/>
      <c r="L215" s="67"/>
      <c r="M215" s="98"/>
    </row>
    <row r="216" spans="1:13" x14ac:dyDescent="0.3">
      <c r="A216" s="92" t="s">
        <v>93</v>
      </c>
      <c r="B216" s="76" t="s">
        <v>21</v>
      </c>
      <c r="C216" s="51" t="s">
        <v>215</v>
      </c>
      <c r="D216" s="53" t="s">
        <v>211</v>
      </c>
      <c r="E216" s="51">
        <v>250</v>
      </c>
      <c r="F216" s="51" t="s">
        <v>151</v>
      </c>
      <c r="G216" s="51" t="s">
        <v>42</v>
      </c>
      <c r="H216" s="51"/>
      <c r="I216" s="51"/>
      <c r="J216" s="51"/>
      <c r="K216" s="51"/>
      <c r="L216" s="51"/>
      <c r="M216" s="134"/>
    </row>
    <row r="217" spans="1:13" ht="15" thickBot="1" x14ac:dyDescent="0.35">
      <c r="A217" s="147"/>
      <c r="B217" s="323" t="s">
        <v>217</v>
      </c>
      <c r="C217" s="323"/>
      <c r="D217" s="323"/>
      <c r="E217" s="323"/>
      <c r="F217" s="323"/>
      <c r="G217" s="323"/>
      <c r="H217" s="323"/>
      <c r="I217" s="323"/>
      <c r="J217" s="323"/>
      <c r="K217" s="323"/>
      <c r="L217" s="323"/>
      <c r="M217" s="324"/>
    </row>
    <row r="218" spans="1:13" ht="15.6" thickTop="1" thickBot="1" x14ac:dyDescent="0.35"/>
    <row r="219" spans="1:13" ht="15" thickTop="1" x14ac:dyDescent="0.3">
      <c r="A219" s="327" t="s">
        <v>87</v>
      </c>
      <c r="B219" s="86" t="s">
        <v>218</v>
      </c>
      <c r="C219" s="86"/>
      <c r="D219" s="87" t="s">
        <v>23</v>
      </c>
      <c r="E219" s="87">
        <v>30</v>
      </c>
      <c r="F219" s="86"/>
      <c r="G219" s="86"/>
      <c r="H219" s="86" t="s">
        <v>24</v>
      </c>
      <c r="I219" s="87">
        <f>SUM(E221:E238)</f>
        <v>326</v>
      </c>
      <c r="J219" s="87" t="s">
        <v>44</v>
      </c>
      <c r="K219" s="86"/>
      <c r="L219" s="86"/>
      <c r="M219" s="88"/>
    </row>
    <row r="220" spans="1:13" ht="15" thickBot="1" x14ac:dyDescent="0.35">
      <c r="A220" s="328"/>
      <c r="B220" s="74" t="s">
        <v>25</v>
      </c>
      <c r="C220" s="70" t="s">
        <v>26</v>
      </c>
      <c r="D220" s="71" t="s">
        <v>27</v>
      </c>
      <c r="E220" s="70" t="s">
        <v>28</v>
      </c>
      <c r="F220" s="70" t="s">
        <v>29</v>
      </c>
      <c r="G220" s="70" t="s">
        <v>30</v>
      </c>
      <c r="H220" s="70" t="s">
        <v>31</v>
      </c>
      <c r="I220" s="70" t="s">
        <v>32</v>
      </c>
      <c r="J220" s="70" t="s">
        <v>33</v>
      </c>
      <c r="K220" s="70" t="s">
        <v>34</v>
      </c>
      <c r="L220" s="70" t="s">
        <v>88</v>
      </c>
      <c r="M220" s="89" t="s">
        <v>15</v>
      </c>
    </row>
    <row r="221" spans="1:13" x14ac:dyDescent="0.3">
      <c r="A221" s="169" t="s">
        <v>90</v>
      </c>
      <c r="B221" s="80" t="s">
        <v>6</v>
      </c>
      <c r="C221" s="67">
        <v>1</v>
      </c>
      <c r="D221" s="69" t="s">
        <v>220</v>
      </c>
      <c r="E221" s="67">
        <v>13</v>
      </c>
      <c r="F221" s="67" t="s">
        <v>39</v>
      </c>
      <c r="G221" s="67" t="s">
        <v>38</v>
      </c>
      <c r="H221" s="67"/>
      <c r="I221" s="67"/>
      <c r="J221" s="67"/>
      <c r="K221" s="67"/>
      <c r="L221" s="67"/>
      <c r="M221" s="98"/>
    </row>
    <row r="222" spans="1:13" x14ac:dyDescent="0.3">
      <c r="A222" s="92" t="s">
        <v>90</v>
      </c>
      <c r="B222" s="76" t="s">
        <v>6</v>
      </c>
      <c r="C222" s="51">
        <v>3</v>
      </c>
      <c r="D222" s="53" t="s">
        <v>213</v>
      </c>
      <c r="E222" s="51">
        <v>51</v>
      </c>
      <c r="F222" s="51" t="s">
        <v>39</v>
      </c>
      <c r="G222" s="51" t="s">
        <v>38</v>
      </c>
      <c r="H222" s="51"/>
      <c r="I222" s="51"/>
      <c r="J222" s="51"/>
      <c r="K222" s="51"/>
      <c r="L222" s="51"/>
      <c r="M222" s="134"/>
    </row>
    <row r="223" spans="1:13" x14ac:dyDescent="0.3">
      <c r="A223" s="163" t="s">
        <v>90</v>
      </c>
      <c r="B223" s="188" t="s">
        <v>6</v>
      </c>
      <c r="C223" s="185">
        <v>4</v>
      </c>
      <c r="D223" s="185" t="s">
        <v>220</v>
      </c>
      <c r="E223" s="185">
        <v>6</v>
      </c>
      <c r="F223" s="185" t="s">
        <v>37</v>
      </c>
      <c r="G223" s="185" t="s">
        <v>38</v>
      </c>
      <c r="H223" s="58"/>
      <c r="I223" s="58"/>
      <c r="J223" s="58"/>
      <c r="K223" s="58"/>
      <c r="L223" s="58"/>
      <c r="M223" s="97"/>
    </row>
    <row r="224" spans="1:13" x14ac:dyDescent="0.3">
      <c r="A224" s="163" t="s">
        <v>57</v>
      </c>
      <c r="B224" s="82" t="s">
        <v>13</v>
      </c>
      <c r="C224" s="58" t="s">
        <v>219</v>
      </c>
      <c r="D224" s="60" t="s">
        <v>13</v>
      </c>
      <c r="E224" s="58">
        <v>14</v>
      </c>
      <c r="F224" s="58" t="s">
        <v>39</v>
      </c>
      <c r="G224" s="58" t="s">
        <v>40</v>
      </c>
      <c r="H224" s="58">
        <v>2</v>
      </c>
      <c r="I224" s="58">
        <v>2</v>
      </c>
      <c r="J224" s="58"/>
      <c r="K224" s="58">
        <v>1</v>
      </c>
      <c r="L224" s="58">
        <v>2</v>
      </c>
      <c r="M224" s="97"/>
    </row>
    <row r="225" spans="1:13" x14ac:dyDescent="0.3">
      <c r="A225" s="92" t="s">
        <v>58</v>
      </c>
      <c r="B225" s="76" t="s">
        <v>16</v>
      </c>
      <c r="C225" s="51">
        <v>28</v>
      </c>
      <c r="D225" s="53" t="s">
        <v>123</v>
      </c>
      <c r="E225" s="51">
        <v>55</v>
      </c>
      <c r="F225" s="51" t="s">
        <v>37</v>
      </c>
      <c r="G225" s="51" t="s">
        <v>38</v>
      </c>
      <c r="H225" s="51"/>
      <c r="I225" s="51"/>
      <c r="J225" s="51"/>
      <c r="K225" s="51"/>
      <c r="L225" s="51"/>
      <c r="M225" s="134"/>
    </row>
    <row r="226" spans="1:13" x14ac:dyDescent="0.3">
      <c r="A226" s="163" t="s">
        <v>90</v>
      </c>
      <c r="B226" s="82" t="s">
        <v>6</v>
      </c>
      <c r="C226" s="58">
        <v>17</v>
      </c>
      <c r="D226" s="60" t="s">
        <v>213</v>
      </c>
      <c r="E226" s="58">
        <v>64</v>
      </c>
      <c r="F226" s="58" t="s">
        <v>39</v>
      </c>
      <c r="G226" s="222" t="s">
        <v>38</v>
      </c>
      <c r="H226" s="58"/>
      <c r="I226" s="58"/>
      <c r="J226" s="58"/>
      <c r="K226" s="58"/>
      <c r="L226" s="58"/>
      <c r="M226" s="97"/>
    </row>
    <row r="227" spans="1:13" x14ac:dyDescent="0.3">
      <c r="A227" s="92" t="s">
        <v>57</v>
      </c>
      <c r="B227" s="76" t="s">
        <v>13</v>
      </c>
      <c r="C227" s="51">
        <v>19</v>
      </c>
      <c r="D227" s="53" t="s">
        <v>13</v>
      </c>
      <c r="E227" s="51">
        <v>3</v>
      </c>
      <c r="F227" s="51" t="s">
        <v>39</v>
      </c>
      <c r="G227" s="51" t="s">
        <v>40</v>
      </c>
      <c r="H227" s="51">
        <v>1</v>
      </c>
      <c r="I227" s="51"/>
      <c r="J227" s="51"/>
      <c r="K227" s="51">
        <v>2</v>
      </c>
      <c r="L227" s="51">
        <v>1</v>
      </c>
      <c r="M227" s="134"/>
    </row>
    <row r="228" spans="1:13" x14ac:dyDescent="0.3">
      <c r="A228" s="163" t="s">
        <v>57</v>
      </c>
      <c r="B228" s="82" t="s">
        <v>13</v>
      </c>
      <c r="C228" s="58" t="s">
        <v>221</v>
      </c>
      <c r="D228" s="60" t="s">
        <v>13</v>
      </c>
      <c r="E228" s="58">
        <v>8</v>
      </c>
      <c r="F228" s="58" t="s">
        <v>39</v>
      </c>
      <c r="G228" s="58" t="s">
        <v>40</v>
      </c>
      <c r="H228" s="58">
        <v>1</v>
      </c>
      <c r="I228" s="58">
        <v>2</v>
      </c>
      <c r="J228" s="58">
        <v>1</v>
      </c>
      <c r="K228" s="58"/>
      <c r="L228" s="58">
        <v>1</v>
      </c>
      <c r="M228" s="97"/>
    </row>
    <row r="229" spans="1:13" x14ac:dyDescent="0.3">
      <c r="A229" s="92" t="s">
        <v>57</v>
      </c>
      <c r="B229" s="76" t="s">
        <v>13</v>
      </c>
      <c r="C229" s="51" t="s">
        <v>222</v>
      </c>
      <c r="D229" s="53" t="s">
        <v>13</v>
      </c>
      <c r="E229" s="51">
        <v>5</v>
      </c>
      <c r="F229" s="51" t="s">
        <v>39</v>
      </c>
      <c r="G229" s="51" t="s">
        <v>40</v>
      </c>
      <c r="H229" s="51">
        <v>1</v>
      </c>
      <c r="I229" s="51"/>
      <c r="J229" s="51">
        <v>1</v>
      </c>
      <c r="K229" s="51"/>
      <c r="L229" s="51">
        <v>1</v>
      </c>
      <c r="M229" s="134"/>
    </row>
    <row r="230" spans="1:13" x14ac:dyDescent="0.3">
      <c r="A230" s="163" t="s">
        <v>57</v>
      </c>
      <c r="B230" s="82" t="s">
        <v>13</v>
      </c>
      <c r="C230" s="58" t="s">
        <v>223</v>
      </c>
      <c r="D230" s="60" t="s">
        <v>13</v>
      </c>
      <c r="E230" s="58">
        <v>2</v>
      </c>
      <c r="F230" s="58" t="s">
        <v>39</v>
      </c>
      <c r="G230" s="58" t="s">
        <v>40</v>
      </c>
      <c r="H230" s="58">
        <v>1</v>
      </c>
      <c r="I230" s="58">
        <v>1</v>
      </c>
      <c r="J230" s="58"/>
      <c r="K230" s="58"/>
      <c r="L230" s="58">
        <v>1</v>
      </c>
      <c r="M230" s="97"/>
    </row>
    <row r="231" spans="1:13" x14ac:dyDescent="0.3">
      <c r="A231" s="163" t="s">
        <v>90</v>
      </c>
      <c r="B231" s="188" t="s">
        <v>6</v>
      </c>
      <c r="C231" s="185">
        <v>31</v>
      </c>
      <c r="D231" s="185" t="s">
        <v>213</v>
      </c>
      <c r="E231" s="185">
        <v>60</v>
      </c>
      <c r="F231" s="185" t="s">
        <v>39</v>
      </c>
      <c r="G231" s="185" t="s">
        <v>38</v>
      </c>
      <c r="H231" s="58"/>
      <c r="I231" s="58"/>
      <c r="J231" s="58"/>
      <c r="K231" s="58"/>
      <c r="L231" s="58"/>
      <c r="M231" s="97"/>
    </row>
    <row r="232" spans="1:13" x14ac:dyDescent="0.3">
      <c r="A232" s="92" t="s">
        <v>57</v>
      </c>
      <c r="B232" s="76" t="s">
        <v>13</v>
      </c>
      <c r="C232" s="51" t="s">
        <v>224</v>
      </c>
      <c r="D232" s="53" t="s">
        <v>13</v>
      </c>
      <c r="E232" s="51">
        <v>3</v>
      </c>
      <c r="F232" s="51" t="s">
        <v>39</v>
      </c>
      <c r="G232" s="51" t="s">
        <v>40</v>
      </c>
      <c r="H232" s="51">
        <v>1</v>
      </c>
      <c r="I232" s="51">
        <v>1</v>
      </c>
      <c r="J232" s="51">
        <v>1</v>
      </c>
      <c r="K232" s="51"/>
      <c r="L232" s="51">
        <v>1</v>
      </c>
      <c r="M232" s="134"/>
    </row>
    <row r="233" spans="1:13" x14ac:dyDescent="0.3">
      <c r="A233" s="163" t="s">
        <v>57</v>
      </c>
      <c r="B233" s="188" t="s">
        <v>13</v>
      </c>
      <c r="C233" s="185" t="s">
        <v>225</v>
      </c>
      <c r="D233" s="185" t="s">
        <v>120</v>
      </c>
      <c r="E233" s="185">
        <v>2</v>
      </c>
      <c r="F233" s="185" t="s">
        <v>39</v>
      </c>
      <c r="G233" s="185" t="s">
        <v>40</v>
      </c>
      <c r="H233" s="58"/>
      <c r="I233" s="58"/>
      <c r="J233" s="58">
        <v>1</v>
      </c>
      <c r="K233" s="58"/>
      <c r="L233" s="58"/>
      <c r="M233" s="97"/>
    </row>
    <row r="234" spans="1:13" x14ac:dyDescent="0.3">
      <c r="A234" s="92" t="s">
        <v>57</v>
      </c>
      <c r="B234" s="76" t="s">
        <v>13</v>
      </c>
      <c r="C234" s="51" t="s">
        <v>226</v>
      </c>
      <c r="D234" s="53" t="s">
        <v>13</v>
      </c>
      <c r="E234" s="51">
        <v>11</v>
      </c>
      <c r="F234" s="51" t="s">
        <v>39</v>
      </c>
      <c r="G234" s="51" t="s">
        <v>40</v>
      </c>
      <c r="H234" s="51">
        <v>2</v>
      </c>
      <c r="I234" s="51"/>
      <c r="J234" s="51"/>
      <c r="K234" s="51">
        <v>3</v>
      </c>
      <c r="L234" s="51">
        <v>2</v>
      </c>
      <c r="M234" s="134"/>
    </row>
    <row r="235" spans="1:13" x14ac:dyDescent="0.3">
      <c r="A235" s="163" t="s">
        <v>57</v>
      </c>
      <c r="B235" s="188" t="s">
        <v>13</v>
      </c>
      <c r="C235" s="185" t="s">
        <v>227</v>
      </c>
      <c r="D235" s="185" t="s">
        <v>120</v>
      </c>
      <c r="E235" s="185">
        <v>12</v>
      </c>
      <c r="F235" s="185" t="s">
        <v>39</v>
      </c>
      <c r="G235" s="185" t="s">
        <v>40</v>
      </c>
      <c r="H235" s="58"/>
      <c r="I235" s="58"/>
      <c r="J235" s="58">
        <v>3</v>
      </c>
      <c r="K235" s="58"/>
      <c r="L235" s="58"/>
      <c r="M235" s="97"/>
    </row>
    <row r="236" spans="1:13" x14ac:dyDescent="0.3">
      <c r="A236" s="92" t="s">
        <v>57</v>
      </c>
      <c r="B236" s="76" t="s">
        <v>13</v>
      </c>
      <c r="C236" s="51">
        <v>52</v>
      </c>
      <c r="D236" s="53" t="s">
        <v>228</v>
      </c>
      <c r="E236" s="51">
        <v>7</v>
      </c>
      <c r="F236" s="51" t="s">
        <v>39</v>
      </c>
      <c r="G236" s="51" t="s">
        <v>40</v>
      </c>
      <c r="H236" s="51">
        <v>3</v>
      </c>
      <c r="I236" s="51"/>
      <c r="J236" s="51"/>
      <c r="K236" s="51"/>
      <c r="L236" s="51">
        <v>3</v>
      </c>
      <c r="M236" s="134"/>
    </row>
    <row r="237" spans="1:13" x14ac:dyDescent="0.3">
      <c r="A237" s="163" t="s">
        <v>92</v>
      </c>
      <c r="B237" s="188" t="s">
        <v>19</v>
      </c>
      <c r="C237" s="222">
        <v>5</v>
      </c>
      <c r="D237" s="222" t="s">
        <v>305</v>
      </c>
      <c r="E237" s="222">
        <v>10</v>
      </c>
      <c r="F237" s="222" t="s">
        <v>131</v>
      </c>
      <c r="G237" s="222" t="s">
        <v>38</v>
      </c>
      <c r="H237" s="222"/>
      <c r="I237" s="222"/>
      <c r="J237" s="222"/>
      <c r="K237" s="222"/>
      <c r="L237" s="222"/>
      <c r="M237" s="97"/>
    </row>
    <row r="238" spans="1:13" ht="15" thickBot="1" x14ac:dyDescent="0.35">
      <c r="A238" s="147"/>
      <c r="B238" s="323" t="s">
        <v>217</v>
      </c>
      <c r="C238" s="323"/>
      <c r="D238" s="323"/>
      <c r="E238" s="323"/>
      <c r="F238" s="323"/>
      <c r="G238" s="323"/>
      <c r="H238" s="323"/>
      <c r="I238" s="323"/>
      <c r="J238" s="323"/>
      <c r="K238" s="323"/>
      <c r="L238" s="323"/>
      <c r="M238" s="324"/>
    </row>
    <row r="239" spans="1:13" ht="15.6" thickTop="1" thickBot="1" x14ac:dyDescent="0.35"/>
    <row r="240" spans="1:13" ht="15" thickTop="1" x14ac:dyDescent="0.3">
      <c r="A240" s="327" t="s">
        <v>87</v>
      </c>
      <c r="B240" s="86" t="s">
        <v>234</v>
      </c>
      <c r="C240" s="86"/>
      <c r="D240" s="87" t="s">
        <v>23</v>
      </c>
      <c r="E240" s="87">
        <v>11</v>
      </c>
      <c r="F240" s="86"/>
      <c r="G240" s="86"/>
      <c r="H240" s="86" t="s">
        <v>24</v>
      </c>
      <c r="I240" s="87">
        <f>SUM(E242:E252)</f>
        <v>229</v>
      </c>
      <c r="J240" s="87" t="s">
        <v>44</v>
      </c>
      <c r="K240" s="86"/>
      <c r="L240" s="86"/>
      <c r="M240" s="88"/>
    </row>
    <row r="241" spans="1:13" ht="15" thickBot="1" x14ac:dyDescent="0.35">
      <c r="A241" s="328"/>
      <c r="B241" s="74" t="s">
        <v>25</v>
      </c>
      <c r="C241" s="70" t="s">
        <v>26</v>
      </c>
      <c r="D241" s="71" t="s">
        <v>27</v>
      </c>
      <c r="E241" s="70" t="s">
        <v>28</v>
      </c>
      <c r="F241" s="70" t="s">
        <v>29</v>
      </c>
      <c r="G241" s="70" t="s">
        <v>30</v>
      </c>
      <c r="H241" s="70" t="s">
        <v>31</v>
      </c>
      <c r="I241" s="70" t="s">
        <v>32</v>
      </c>
      <c r="J241" s="70" t="s">
        <v>33</v>
      </c>
      <c r="K241" s="70" t="s">
        <v>34</v>
      </c>
      <c r="L241" s="70" t="s">
        <v>88</v>
      </c>
      <c r="M241" s="89" t="s">
        <v>15</v>
      </c>
    </row>
    <row r="242" spans="1:13" x14ac:dyDescent="0.3">
      <c r="A242" s="169" t="s">
        <v>90</v>
      </c>
      <c r="B242" s="80" t="s">
        <v>6</v>
      </c>
      <c r="C242" s="67">
        <v>4</v>
      </c>
      <c r="D242" s="69" t="s">
        <v>212</v>
      </c>
      <c r="E242" s="67">
        <v>14</v>
      </c>
      <c r="F242" s="67" t="s">
        <v>37</v>
      </c>
      <c r="G242" s="67" t="s">
        <v>36</v>
      </c>
      <c r="H242" s="67"/>
      <c r="I242" s="67"/>
      <c r="J242" s="67"/>
      <c r="K242" s="67"/>
      <c r="L242" s="279"/>
      <c r="M242" s="98"/>
    </row>
    <row r="243" spans="1:13" x14ac:dyDescent="0.3">
      <c r="A243" s="92" t="s">
        <v>91</v>
      </c>
      <c r="B243" s="76" t="s">
        <v>9</v>
      </c>
      <c r="C243" s="51">
        <v>5</v>
      </c>
      <c r="D243" s="53" t="s">
        <v>141</v>
      </c>
      <c r="E243" s="51">
        <v>34</v>
      </c>
      <c r="F243" s="51" t="s">
        <v>37</v>
      </c>
      <c r="G243" s="51" t="s">
        <v>36</v>
      </c>
      <c r="H243" s="51"/>
      <c r="I243" s="51"/>
      <c r="J243" s="51"/>
      <c r="K243" s="51"/>
      <c r="L243" s="51"/>
      <c r="M243" s="134"/>
    </row>
    <row r="244" spans="1:13" x14ac:dyDescent="0.3">
      <c r="A244" s="163" t="s">
        <v>92</v>
      </c>
      <c r="B244" s="82" t="s">
        <v>19</v>
      </c>
      <c r="C244" s="58">
        <v>6</v>
      </c>
      <c r="D244" s="60" t="s">
        <v>236</v>
      </c>
      <c r="E244" s="58">
        <v>21</v>
      </c>
      <c r="F244" s="58" t="s">
        <v>37</v>
      </c>
      <c r="G244" s="58" t="s">
        <v>38</v>
      </c>
      <c r="H244" s="58"/>
      <c r="I244" s="58"/>
      <c r="J244" s="58"/>
      <c r="K244" s="58"/>
      <c r="L244" s="280"/>
      <c r="M244" s="97"/>
    </row>
    <row r="245" spans="1:13" x14ac:dyDescent="0.3">
      <c r="A245" s="92" t="s">
        <v>91</v>
      </c>
      <c r="B245" s="76" t="s">
        <v>9</v>
      </c>
      <c r="C245" s="51">
        <v>7</v>
      </c>
      <c r="D245" s="53" t="s">
        <v>141</v>
      </c>
      <c r="E245" s="51">
        <v>31</v>
      </c>
      <c r="F245" s="51" t="s">
        <v>37</v>
      </c>
      <c r="G245" s="51" t="s">
        <v>36</v>
      </c>
      <c r="H245" s="51"/>
      <c r="I245" s="51"/>
      <c r="J245" s="51"/>
      <c r="K245" s="51"/>
      <c r="L245" s="51"/>
      <c r="M245" s="134"/>
    </row>
    <row r="246" spans="1:13" x14ac:dyDescent="0.3">
      <c r="A246" s="163" t="s">
        <v>58</v>
      </c>
      <c r="B246" s="82" t="s">
        <v>16</v>
      </c>
      <c r="C246" s="58">
        <v>8</v>
      </c>
      <c r="D246" s="60" t="s">
        <v>123</v>
      </c>
      <c r="E246" s="58">
        <v>30</v>
      </c>
      <c r="F246" s="58" t="s">
        <v>37</v>
      </c>
      <c r="G246" s="58" t="s">
        <v>36</v>
      </c>
      <c r="H246" s="58"/>
      <c r="I246" s="58"/>
      <c r="J246" s="58"/>
      <c r="K246" s="58"/>
      <c r="L246" s="280"/>
      <c r="M246" s="97"/>
    </row>
    <row r="247" spans="1:13" x14ac:dyDescent="0.3">
      <c r="A247" s="92" t="s">
        <v>90</v>
      </c>
      <c r="B247" s="76" t="s">
        <v>6</v>
      </c>
      <c r="C247" s="51">
        <v>9</v>
      </c>
      <c r="D247" s="53" t="s">
        <v>213</v>
      </c>
      <c r="E247" s="51">
        <v>35</v>
      </c>
      <c r="F247" s="51" t="s">
        <v>37</v>
      </c>
      <c r="G247" s="51" t="s">
        <v>36</v>
      </c>
      <c r="H247" s="51"/>
      <c r="I247" s="51"/>
      <c r="J247" s="51"/>
      <c r="K247" s="51"/>
      <c r="L247" s="51"/>
      <c r="M247" s="134"/>
    </row>
    <row r="248" spans="1:13" x14ac:dyDescent="0.3">
      <c r="A248" s="163" t="s">
        <v>91</v>
      </c>
      <c r="B248" s="82" t="s">
        <v>9</v>
      </c>
      <c r="C248" s="58">
        <v>10</v>
      </c>
      <c r="D248" s="60" t="s">
        <v>141</v>
      </c>
      <c r="E248" s="58">
        <v>35</v>
      </c>
      <c r="F248" s="58" t="s">
        <v>37</v>
      </c>
      <c r="G248" s="58" t="s">
        <v>36</v>
      </c>
      <c r="H248" s="58"/>
      <c r="I248" s="58"/>
      <c r="J248" s="58"/>
      <c r="K248" s="58"/>
      <c r="L248" s="280"/>
      <c r="M248" s="97"/>
    </row>
    <row r="249" spans="1:13" x14ac:dyDescent="0.3">
      <c r="A249" s="92" t="s">
        <v>91</v>
      </c>
      <c r="B249" s="76" t="s">
        <v>9</v>
      </c>
      <c r="C249" s="51">
        <v>11</v>
      </c>
      <c r="D249" s="53" t="s">
        <v>141</v>
      </c>
      <c r="E249" s="51">
        <v>15</v>
      </c>
      <c r="F249" s="51" t="s">
        <v>37</v>
      </c>
      <c r="G249" s="51" t="s">
        <v>36</v>
      </c>
      <c r="H249" s="51"/>
      <c r="I249" s="51"/>
      <c r="J249" s="51"/>
      <c r="K249" s="51"/>
      <c r="L249" s="51"/>
      <c r="M249" s="134"/>
    </row>
    <row r="250" spans="1:13" x14ac:dyDescent="0.3">
      <c r="A250" s="163" t="s">
        <v>57</v>
      </c>
      <c r="B250" s="82" t="s">
        <v>13</v>
      </c>
      <c r="C250" s="58" t="s">
        <v>235</v>
      </c>
      <c r="D250" s="60" t="s">
        <v>13</v>
      </c>
      <c r="E250" s="58">
        <v>8</v>
      </c>
      <c r="F250" s="58" t="s">
        <v>39</v>
      </c>
      <c r="G250" s="58" t="s">
        <v>40</v>
      </c>
      <c r="H250" s="58">
        <v>2</v>
      </c>
      <c r="I250" s="58">
        <v>1</v>
      </c>
      <c r="J250" s="58">
        <v>3</v>
      </c>
      <c r="K250" s="58"/>
      <c r="L250" s="280">
        <v>2</v>
      </c>
      <c r="M250" s="97"/>
    </row>
    <row r="251" spans="1:13" x14ac:dyDescent="0.3">
      <c r="A251" s="92" t="s">
        <v>57</v>
      </c>
      <c r="B251" s="76" t="s">
        <v>13</v>
      </c>
      <c r="C251" s="51" t="s">
        <v>237</v>
      </c>
      <c r="D251" s="53" t="s">
        <v>13</v>
      </c>
      <c r="E251" s="51">
        <v>6</v>
      </c>
      <c r="F251" s="51" t="s">
        <v>39</v>
      </c>
      <c r="G251" s="51" t="s">
        <v>40</v>
      </c>
      <c r="H251" s="51">
        <v>2</v>
      </c>
      <c r="I251" s="51">
        <v>1</v>
      </c>
      <c r="J251" s="51">
        <v>2</v>
      </c>
      <c r="K251" s="51"/>
      <c r="L251" s="51">
        <v>2</v>
      </c>
      <c r="M251" s="134">
        <v>1</v>
      </c>
    </row>
    <row r="252" spans="1:13" ht="15" thickBot="1" x14ac:dyDescent="0.35">
      <c r="A252" s="147"/>
      <c r="B252" s="323" t="s">
        <v>217</v>
      </c>
      <c r="C252" s="323"/>
      <c r="D252" s="323"/>
      <c r="E252" s="323"/>
      <c r="F252" s="323"/>
      <c r="G252" s="323"/>
      <c r="H252" s="323"/>
      <c r="I252" s="323"/>
      <c r="J252" s="323"/>
      <c r="K252" s="323"/>
      <c r="L252" s="323"/>
      <c r="M252" s="324"/>
    </row>
    <row r="253" spans="1:13" ht="15.6" thickTop="1" thickBot="1" x14ac:dyDescent="0.35"/>
    <row r="254" spans="1:13" ht="15" thickTop="1" x14ac:dyDescent="0.3">
      <c r="A254" s="327" t="s">
        <v>87</v>
      </c>
      <c r="B254" s="86" t="s">
        <v>259</v>
      </c>
      <c r="C254" s="86"/>
      <c r="D254" s="87" t="s">
        <v>23</v>
      </c>
      <c r="E254" s="87">
        <v>20</v>
      </c>
      <c r="F254" s="86"/>
      <c r="G254" s="86"/>
      <c r="H254" s="86" t="s">
        <v>24</v>
      </c>
      <c r="I254" s="87">
        <f>SUM(E256:E262)</f>
        <v>58</v>
      </c>
      <c r="J254" s="87" t="s">
        <v>44</v>
      </c>
      <c r="K254" s="86"/>
      <c r="L254" s="86"/>
      <c r="M254" s="88"/>
    </row>
    <row r="255" spans="1:13" ht="15" thickBot="1" x14ac:dyDescent="0.35">
      <c r="A255" s="328"/>
      <c r="B255" s="74" t="s">
        <v>25</v>
      </c>
      <c r="C255" s="70" t="s">
        <v>26</v>
      </c>
      <c r="D255" s="71" t="s">
        <v>27</v>
      </c>
      <c r="E255" s="70" t="s">
        <v>28</v>
      </c>
      <c r="F255" s="70" t="s">
        <v>29</v>
      </c>
      <c r="G255" s="70" t="s">
        <v>30</v>
      </c>
      <c r="H255" s="70" t="s">
        <v>31</v>
      </c>
      <c r="I255" s="70" t="s">
        <v>32</v>
      </c>
      <c r="J255" s="70" t="s">
        <v>33</v>
      </c>
      <c r="K255" s="70" t="s">
        <v>34</v>
      </c>
      <c r="L255" s="70" t="s">
        <v>88</v>
      </c>
      <c r="M255" s="89" t="s">
        <v>15</v>
      </c>
    </row>
    <row r="256" spans="1:13" x14ac:dyDescent="0.3">
      <c r="A256" s="169" t="s">
        <v>90</v>
      </c>
      <c r="B256" s="80" t="s">
        <v>6</v>
      </c>
      <c r="C256" s="67" t="s">
        <v>260</v>
      </c>
      <c r="D256" s="69" t="s">
        <v>212</v>
      </c>
      <c r="E256" s="67">
        <v>9</v>
      </c>
      <c r="F256" s="67" t="s">
        <v>39</v>
      </c>
      <c r="G256" s="67" t="s">
        <v>36</v>
      </c>
      <c r="H256" s="67"/>
      <c r="I256" s="67"/>
      <c r="J256" s="67"/>
      <c r="K256" s="67"/>
      <c r="L256" s="67"/>
      <c r="M256" s="98"/>
    </row>
    <row r="257" spans="1:13" x14ac:dyDescent="0.3">
      <c r="A257" s="92" t="s">
        <v>90</v>
      </c>
      <c r="B257" s="76" t="s">
        <v>6</v>
      </c>
      <c r="C257" s="51" t="s">
        <v>261</v>
      </c>
      <c r="D257" s="53" t="s">
        <v>213</v>
      </c>
      <c r="E257" s="51">
        <v>34</v>
      </c>
      <c r="F257" s="51" t="s">
        <v>39</v>
      </c>
      <c r="G257" s="51" t="s">
        <v>36</v>
      </c>
      <c r="H257" s="51"/>
      <c r="I257" s="51"/>
      <c r="J257" s="51"/>
      <c r="K257" s="51"/>
      <c r="L257" s="51"/>
      <c r="M257" s="134"/>
    </row>
    <row r="258" spans="1:13" x14ac:dyDescent="0.3">
      <c r="A258" s="133" t="s">
        <v>57</v>
      </c>
      <c r="B258" s="188" t="s">
        <v>13</v>
      </c>
      <c r="C258" s="185" t="s">
        <v>262</v>
      </c>
      <c r="D258" s="185" t="s">
        <v>120</v>
      </c>
      <c r="E258" s="185">
        <v>3</v>
      </c>
      <c r="F258" s="185" t="s">
        <v>39</v>
      </c>
      <c r="G258" s="185" t="s">
        <v>40</v>
      </c>
      <c r="H258" s="58"/>
      <c r="I258" s="58"/>
      <c r="J258" s="58">
        <v>1</v>
      </c>
      <c r="K258" s="58"/>
      <c r="L258" s="58"/>
      <c r="M258" s="97"/>
    </row>
    <row r="259" spans="1:13" x14ac:dyDescent="0.3">
      <c r="A259" s="133" t="s">
        <v>57</v>
      </c>
      <c r="B259" s="189" t="s">
        <v>13</v>
      </c>
      <c r="C259" s="51" t="s">
        <v>263</v>
      </c>
      <c r="D259" s="51" t="s">
        <v>120</v>
      </c>
      <c r="E259" s="51">
        <v>3</v>
      </c>
      <c r="F259" s="51" t="s">
        <v>39</v>
      </c>
      <c r="G259" s="51" t="s">
        <v>40</v>
      </c>
      <c r="H259" s="51"/>
      <c r="I259" s="51"/>
      <c r="J259" s="51">
        <v>1</v>
      </c>
      <c r="K259" s="51"/>
      <c r="L259" s="51"/>
      <c r="M259" s="134"/>
    </row>
    <row r="260" spans="1:13" x14ac:dyDescent="0.3">
      <c r="A260" s="163" t="s">
        <v>57</v>
      </c>
      <c r="B260" s="82" t="s">
        <v>13</v>
      </c>
      <c r="C260" s="58" t="s">
        <v>235</v>
      </c>
      <c r="D260" s="60" t="s">
        <v>13</v>
      </c>
      <c r="E260" s="58">
        <v>4</v>
      </c>
      <c r="F260" s="58" t="s">
        <v>39</v>
      </c>
      <c r="G260" s="58" t="s">
        <v>40</v>
      </c>
      <c r="H260" s="58"/>
      <c r="I260" s="58"/>
      <c r="J260" s="58">
        <v>1</v>
      </c>
      <c r="K260" s="58">
        <v>2</v>
      </c>
      <c r="L260" s="58"/>
      <c r="M260" s="97"/>
    </row>
    <row r="261" spans="1:13" x14ac:dyDescent="0.3">
      <c r="A261" s="92" t="s">
        <v>57</v>
      </c>
      <c r="B261" s="76" t="s">
        <v>13</v>
      </c>
      <c r="C261" s="51" t="s">
        <v>264</v>
      </c>
      <c r="D261" s="53" t="s">
        <v>13</v>
      </c>
      <c r="E261" s="51">
        <v>5</v>
      </c>
      <c r="F261" s="51" t="s">
        <v>39</v>
      </c>
      <c r="G261" s="51" t="s">
        <v>40</v>
      </c>
      <c r="H261" s="51">
        <v>1</v>
      </c>
      <c r="I261" s="51">
        <v>1</v>
      </c>
      <c r="J261" s="51"/>
      <c r="K261" s="51"/>
      <c r="L261" s="51">
        <v>1</v>
      </c>
      <c r="M261" s="134"/>
    </row>
    <row r="262" spans="1:13" ht="15" thickBot="1" x14ac:dyDescent="0.35">
      <c r="A262" s="147"/>
      <c r="B262" s="323" t="s">
        <v>217</v>
      </c>
      <c r="C262" s="323"/>
      <c r="D262" s="323"/>
      <c r="E262" s="323"/>
      <c r="F262" s="323"/>
      <c r="G262" s="323"/>
      <c r="H262" s="323"/>
      <c r="I262" s="323"/>
      <c r="J262" s="323"/>
      <c r="K262" s="323"/>
      <c r="L262" s="323"/>
      <c r="M262" s="324"/>
    </row>
    <row r="263" spans="1:13" ht="15.6" thickTop="1" thickBot="1" x14ac:dyDescent="0.35"/>
    <row r="264" spans="1:13" ht="15" thickTop="1" x14ac:dyDescent="0.3">
      <c r="A264" s="327" t="s">
        <v>87</v>
      </c>
      <c r="B264" s="86" t="s">
        <v>265</v>
      </c>
      <c r="C264" s="86"/>
      <c r="D264" s="87" t="s">
        <v>23</v>
      </c>
      <c r="E264" s="87">
        <v>6</v>
      </c>
      <c r="F264" s="86"/>
      <c r="G264" s="86"/>
      <c r="H264" s="86" t="s">
        <v>24</v>
      </c>
      <c r="I264" s="87">
        <f>SUM(E266:E270)</f>
        <v>39</v>
      </c>
      <c r="J264" s="87" t="s">
        <v>44</v>
      </c>
      <c r="K264" s="86"/>
      <c r="L264" s="86"/>
      <c r="M264" s="88"/>
    </row>
    <row r="265" spans="1:13" ht="15" thickBot="1" x14ac:dyDescent="0.35">
      <c r="A265" s="329"/>
      <c r="B265" s="173" t="s">
        <v>25</v>
      </c>
      <c r="C265" s="174" t="s">
        <v>26</v>
      </c>
      <c r="D265" s="175" t="s">
        <v>27</v>
      </c>
      <c r="E265" s="174" t="s">
        <v>28</v>
      </c>
      <c r="F265" s="174" t="s">
        <v>29</v>
      </c>
      <c r="G265" s="174" t="s">
        <v>30</v>
      </c>
      <c r="H265" s="174" t="s">
        <v>31</v>
      </c>
      <c r="I265" s="174" t="s">
        <v>32</v>
      </c>
      <c r="J265" s="174" t="s">
        <v>33</v>
      </c>
      <c r="K265" s="174" t="s">
        <v>34</v>
      </c>
      <c r="L265" s="174" t="s">
        <v>88</v>
      </c>
      <c r="M265" s="176" t="s">
        <v>15</v>
      </c>
    </row>
    <row r="266" spans="1:13" ht="15" thickTop="1" x14ac:dyDescent="0.3">
      <c r="A266" s="90" t="s">
        <v>90</v>
      </c>
      <c r="B266" s="80" t="s">
        <v>6</v>
      </c>
      <c r="C266" s="67" t="s">
        <v>266</v>
      </c>
      <c r="D266" s="69" t="s">
        <v>267</v>
      </c>
      <c r="E266" s="67">
        <v>20</v>
      </c>
      <c r="F266" s="67" t="s">
        <v>39</v>
      </c>
      <c r="G266" s="67" t="s">
        <v>36</v>
      </c>
      <c r="H266" s="67"/>
      <c r="I266" s="67"/>
      <c r="J266" s="67"/>
      <c r="K266" s="67"/>
      <c r="L266" s="67"/>
      <c r="M266" s="98"/>
    </row>
    <row r="267" spans="1:13" x14ac:dyDescent="0.3">
      <c r="A267" s="92" t="s">
        <v>57</v>
      </c>
      <c r="B267" s="76" t="s">
        <v>13</v>
      </c>
      <c r="C267" s="51" t="s">
        <v>281</v>
      </c>
      <c r="D267" s="53" t="s">
        <v>115</v>
      </c>
      <c r="E267" s="51">
        <v>4</v>
      </c>
      <c r="F267" s="51" t="s">
        <v>39</v>
      </c>
      <c r="G267" s="51" t="s">
        <v>40</v>
      </c>
      <c r="H267" s="51">
        <v>1</v>
      </c>
      <c r="I267" s="51">
        <v>1</v>
      </c>
      <c r="J267" s="51"/>
      <c r="K267" s="51"/>
      <c r="L267" s="51">
        <v>1</v>
      </c>
      <c r="M267" s="134"/>
    </row>
    <row r="268" spans="1:13" x14ac:dyDescent="0.3">
      <c r="A268" s="92" t="s">
        <v>57</v>
      </c>
      <c r="B268" s="82" t="s">
        <v>13</v>
      </c>
      <c r="C268" s="58" t="s">
        <v>268</v>
      </c>
      <c r="D268" s="60" t="s">
        <v>116</v>
      </c>
      <c r="E268" s="58">
        <v>2</v>
      </c>
      <c r="F268" s="58" t="s">
        <v>39</v>
      </c>
      <c r="G268" s="58" t="s">
        <v>40</v>
      </c>
      <c r="H268" s="58">
        <v>1</v>
      </c>
      <c r="I268" s="58">
        <v>1</v>
      </c>
      <c r="J268" s="58"/>
      <c r="K268" s="58"/>
      <c r="L268" s="58">
        <v>1</v>
      </c>
      <c r="M268" s="97"/>
    </row>
    <row r="269" spans="1:13" x14ac:dyDescent="0.3">
      <c r="A269" s="92" t="s">
        <v>90</v>
      </c>
      <c r="B269" s="76" t="s">
        <v>6</v>
      </c>
      <c r="C269" s="51">
        <v>22</v>
      </c>
      <c r="D269" s="53" t="s">
        <v>213</v>
      </c>
      <c r="E269" s="51">
        <v>13</v>
      </c>
      <c r="F269" s="51" t="s">
        <v>39</v>
      </c>
      <c r="G269" s="51" t="s">
        <v>36</v>
      </c>
      <c r="H269" s="51"/>
      <c r="I269" s="51"/>
      <c r="J269" s="51"/>
      <c r="K269" s="51"/>
      <c r="L269" s="51"/>
      <c r="M269" s="134"/>
    </row>
    <row r="270" spans="1:13" ht="15" thickBot="1" x14ac:dyDescent="0.35">
      <c r="A270" s="147"/>
      <c r="B270" s="323" t="s">
        <v>217</v>
      </c>
      <c r="C270" s="323"/>
      <c r="D270" s="323"/>
      <c r="E270" s="323"/>
      <c r="F270" s="323"/>
      <c r="G270" s="323"/>
      <c r="H270" s="323"/>
      <c r="I270" s="323"/>
      <c r="J270" s="323"/>
      <c r="K270" s="323"/>
      <c r="L270" s="323"/>
      <c r="M270" s="324"/>
    </row>
    <row r="271" spans="1:13" ht="15.6" thickTop="1" thickBot="1" x14ac:dyDescent="0.35"/>
    <row r="272" spans="1:13" ht="15" thickTop="1" x14ac:dyDescent="0.3">
      <c r="A272" s="327" t="s">
        <v>87</v>
      </c>
      <c r="B272" s="86" t="s">
        <v>272</v>
      </c>
      <c r="C272" s="86"/>
      <c r="D272" s="87" t="s">
        <v>23</v>
      </c>
      <c r="E272" s="87">
        <v>55</v>
      </c>
      <c r="F272" s="86"/>
      <c r="G272" s="86"/>
      <c r="H272" s="86" t="s">
        <v>24</v>
      </c>
      <c r="I272" s="87">
        <f>SUM(E274:E287)</f>
        <v>868</v>
      </c>
      <c r="J272" s="87" t="s">
        <v>44</v>
      </c>
      <c r="K272" s="86"/>
      <c r="L272" s="86"/>
      <c r="M272" s="88"/>
    </row>
    <row r="273" spans="1:13" ht="15" thickBot="1" x14ac:dyDescent="0.35">
      <c r="A273" s="328"/>
      <c r="B273" s="74" t="s">
        <v>25</v>
      </c>
      <c r="C273" s="70" t="s">
        <v>26</v>
      </c>
      <c r="D273" s="71" t="s">
        <v>27</v>
      </c>
      <c r="E273" s="70" t="s">
        <v>28</v>
      </c>
      <c r="F273" s="70" t="s">
        <v>29</v>
      </c>
      <c r="G273" s="70" t="s">
        <v>30</v>
      </c>
      <c r="H273" s="70" t="s">
        <v>31</v>
      </c>
      <c r="I273" s="70" t="s">
        <v>32</v>
      </c>
      <c r="J273" s="70" t="s">
        <v>33</v>
      </c>
      <c r="K273" s="70" t="s">
        <v>34</v>
      </c>
      <c r="L273" s="70" t="s">
        <v>88</v>
      </c>
      <c r="M273" s="89" t="s">
        <v>15</v>
      </c>
    </row>
    <row r="274" spans="1:13" x14ac:dyDescent="0.3">
      <c r="A274" s="90" t="s">
        <v>90</v>
      </c>
      <c r="B274" s="80" t="s">
        <v>6</v>
      </c>
      <c r="C274" s="67" t="s">
        <v>260</v>
      </c>
      <c r="D274" s="69" t="s">
        <v>267</v>
      </c>
      <c r="E274" s="67">
        <v>10</v>
      </c>
      <c r="F274" s="67" t="s">
        <v>151</v>
      </c>
      <c r="G274" s="67" t="s">
        <v>36</v>
      </c>
      <c r="H274" s="67"/>
      <c r="I274" s="67"/>
      <c r="J274" s="67"/>
      <c r="K274" s="67"/>
      <c r="L274" s="67"/>
      <c r="M274" s="98"/>
    </row>
    <row r="275" spans="1:13" x14ac:dyDescent="0.3">
      <c r="A275" s="92" t="s">
        <v>90</v>
      </c>
      <c r="B275" s="76" t="s">
        <v>6</v>
      </c>
      <c r="C275" s="51" t="s">
        <v>270</v>
      </c>
      <c r="D275" s="53" t="s">
        <v>213</v>
      </c>
      <c r="E275" s="51">
        <v>53</v>
      </c>
      <c r="F275" s="51" t="s">
        <v>151</v>
      </c>
      <c r="G275" s="51" t="s">
        <v>36</v>
      </c>
      <c r="H275" s="51"/>
      <c r="I275" s="51"/>
      <c r="J275" s="51"/>
      <c r="K275" s="51"/>
      <c r="L275" s="51"/>
      <c r="M275" s="134"/>
    </row>
    <row r="276" spans="1:13" x14ac:dyDescent="0.3">
      <c r="A276" s="92" t="s">
        <v>90</v>
      </c>
      <c r="B276" s="82" t="s">
        <v>6</v>
      </c>
      <c r="C276" s="58" t="s">
        <v>273</v>
      </c>
      <c r="D276" s="60" t="s">
        <v>213</v>
      </c>
      <c r="E276" s="58">
        <v>144</v>
      </c>
      <c r="F276" s="58" t="s">
        <v>151</v>
      </c>
      <c r="G276" s="58" t="s">
        <v>36</v>
      </c>
      <c r="H276" s="58"/>
      <c r="I276" s="58"/>
      <c r="J276" s="58"/>
      <c r="K276" s="58"/>
      <c r="L276" s="58"/>
      <c r="M276" s="97"/>
    </row>
    <row r="277" spans="1:13" x14ac:dyDescent="0.3">
      <c r="A277" s="92" t="s">
        <v>90</v>
      </c>
      <c r="B277" s="76" t="s">
        <v>6</v>
      </c>
      <c r="C277" s="51" t="s">
        <v>274</v>
      </c>
      <c r="D277" s="53" t="s">
        <v>213</v>
      </c>
      <c r="E277" s="51">
        <v>146</v>
      </c>
      <c r="F277" s="51" t="s">
        <v>151</v>
      </c>
      <c r="G277" s="51" t="s">
        <v>36</v>
      </c>
      <c r="H277" s="51"/>
      <c r="I277" s="51"/>
      <c r="J277" s="51"/>
      <c r="K277" s="51"/>
      <c r="L277" s="51"/>
      <c r="M277" s="134"/>
    </row>
    <row r="278" spans="1:13" x14ac:dyDescent="0.3">
      <c r="A278" s="92" t="s">
        <v>90</v>
      </c>
      <c r="B278" s="82" t="s">
        <v>6</v>
      </c>
      <c r="C278" s="58" t="s">
        <v>275</v>
      </c>
      <c r="D278" s="60" t="s">
        <v>213</v>
      </c>
      <c r="E278" s="58">
        <v>135</v>
      </c>
      <c r="F278" s="58" t="s">
        <v>151</v>
      </c>
      <c r="G278" s="58" t="s">
        <v>36</v>
      </c>
      <c r="H278" s="58"/>
      <c r="I278" s="58"/>
      <c r="J278" s="58"/>
      <c r="K278" s="58"/>
      <c r="L278" s="58"/>
      <c r="M278" s="97"/>
    </row>
    <row r="279" spans="1:13" x14ac:dyDescent="0.3">
      <c r="A279" s="197" t="s">
        <v>90</v>
      </c>
      <c r="B279" s="198" t="s">
        <v>6</v>
      </c>
      <c r="C279" s="201" t="s">
        <v>119</v>
      </c>
      <c r="D279" s="200" t="s">
        <v>320</v>
      </c>
      <c r="E279" s="201">
        <v>40</v>
      </c>
      <c r="F279" s="201" t="s">
        <v>39</v>
      </c>
      <c r="G279" s="201" t="s">
        <v>36</v>
      </c>
      <c r="H279" s="201"/>
      <c r="I279" s="201"/>
      <c r="J279" s="201"/>
      <c r="K279" s="201"/>
      <c r="L279" s="201"/>
      <c r="M279" s="202"/>
    </row>
    <row r="280" spans="1:13" x14ac:dyDescent="0.3">
      <c r="A280" s="92" t="s">
        <v>57</v>
      </c>
      <c r="B280" s="188" t="s">
        <v>13</v>
      </c>
      <c r="C280" s="222" t="s">
        <v>276</v>
      </c>
      <c r="D280" s="222" t="s">
        <v>13</v>
      </c>
      <c r="E280" s="222">
        <v>7</v>
      </c>
      <c r="F280" s="222" t="s">
        <v>39</v>
      </c>
      <c r="G280" s="222" t="s">
        <v>40</v>
      </c>
      <c r="H280" s="222"/>
      <c r="I280" s="222"/>
      <c r="J280" s="222"/>
      <c r="K280" s="222">
        <v>2</v>
      </c>
      <c r="L280" s="222"/>
      <c r="M280" s="97"/>
    </row>
    <row r="281" spans="1:13" x14ac:dyDescent="0.3">
      <c r="A281" s="92" t="s">
        <v>57</v>
      </c>
      <c r="B281" s="198" t="s">
        <v>13</v>
      </c>
      <c r="C281" s="201" t="s">
        <v>277</v>
      </c>
      <c r="D281" s="200" t="s">
        <v>13</v>
      </c>
      <c r="E281" s="201">
        <v>14</v>
      </c>
      <c r="F281" s="201" t="s">
        <v>39</v>
      </c>
      <c r="G281" s="201" t="s">
        <v>40</v>
      </c>
      <c r="H281" s="201">
        <v>2</v>
      </c>
      <c r="I281" s="201">
        <v>2</v>
      </c>
      <c r="J281" s="201"/>
      <c r="K281" s="201"/>
      <c r="L281" s="201">
        <v>2</v>
      </c>
      <c r="M281" s="209">
        <v>1</v>
      </c>
    </row>
    <row r="282" spans="1:13" x14ac:dyDescent="0.3">
      <c r="A282" s="92" t="s">
        <v>90</v>
      </c>
      <c r="B282" s="188" t="s">
        <v>6</v>
      </c>
      <c r="C282" s="222">
        <v>49</v>
      </c>
      <c r="D282" s="222" t="s">
        <v>267</v>
      </c>
      <c r="E282" s="222">
        <v>6</v>
      </c>
      <c r="F282" s="222" t="s">
        <v>151</v>
      </c>
      <c r="G282" s="222" t="s">
        <v>36</v>
      </c>
      <c r="H282" s="222"/>
      <c r="I282" s="222"/>
      <c r="J282" s="222"/>
      <c r="K282" s="222"/>
      <c r="L282" s="222"/>
      <c r="M282" s="97"/>
    </row>
    <row r="283" spans="1:13" x14ac:dyDescent="0.3">
      <c r="A283" s="92" t="s">
        <v>90</v>
      </c>
      <c r="B283" s="198" t="s">
        <v>6</v>
      </c>
      <c r="C283" s="201">
        <v>59</v>
      </c>
      <c r="D283" s="200" t="s">
        <v>267</v>
      </c>
      <c r="E283" s="201">
        <v>7</v>
      </c>
      <c r="F283" s="201" t="s">
        <v>151</v>
      </c>
      <c r="G283" s="201" t="s">
        <v>36</v>
      </c>
      <c r="H283" s="201"/>
      <c r="I283" s="201"/>
      <c r="J283" s="201"/>
      <c r="K283" s="201"/>
      <c r="L283" s="201"/>
      <c r="M283" s="202"/>
    </row>
    <row r="284" spans="1:13" x14ac:dyDescent="0.3">
      <c r="A284" s="92" t="s">
        <v>90</v>
      </c>
      <c r="B284" s="188" t="s">
        <v>6</v>
      </c>
      <c r="C284" s="222" t="s">
        <v>278</v>
      </c>
      <c r="D284" s="222" t="s">
        <v>213</v>
      </c>
      <c r="E284" s="222">
        <v>123</v>
      </c>
      <c r="F284" s="222" t="s">
        <v>151</v>
      </c>
      <c r="G284" s="222" t="s">
        <v>36</v>
      </c>
      <c r="H284" s="222"/>
      <c r="I284" s="222"/>
      <c r="J284" s="222"/>
      <c r="K284" s="222"/>
      <c r="L284" s="222"/>
      <c r="M284" s="97"/>
    </row>
    <row r="285" spans="1:13" x14ac:dyDescent="0.3">
      <c r="A285" s="92" t="s">
        <v>90</v>
      </c>
      <c r="B285" s="198" t="s">
        <v>6</v>
      </c>
      <c r="C285" s="201" t="s">
        <v>280</v>
      </c>
      <c r="D285" s="200" t="s">
        <v>213</v>
      </c>
      <c r="E285" s="201">
        <v>122</v>
      </c>
      <c r="F285" s="201" t="s">
        <v>151</v>
      </c>
      <c r="G285" s="201" t="s">
        <v>36</v>
      </c>
      <c r="H285" s="201"/>
      <c r="I285" s="201"/>
      <c r="J285" s="201"/>
      <c r="K285" s="201"/>
      <c r="L285" s="201"/>
      <c r="M285" s="202"/>
    </row>
    <row r="286" spans="1:13" x14ac:dyDescent="0.3">
      <c r="A286" s="92" t="s">
        <v>90</v>
      </c>
      <c r="B286" s="188" t="s">
        <v>6</v>
      </c>
      <c r="C286" s="222" t="s">
        <v>279</v>
      </c>
      <c r="D286" s="222" t="s">
        <v>213</v>
      </c>
      <c r="E286" s="222">
        <v>61</v>
      </c>
      <c r="F286" s="222" t="s">
        <v>151</v>
      </c>
      <c r="G286" s="222" t="s">
        <v>36</v>
      </c>
      <c r="H286" s="222"/>
      <c r="I286" s="222"/>
      <c r="J286" s="222"/>
      <c r="K286" s="222"/>
      <c r="L286" s="222"/>
      <c r="M286" s="97"/>
    </row>
    <row r="287" spans="1:13" ht="15" thickBot="1" x14ac:dyDescent="0.35">
      <c r="A287" s="147"/>
      <c r="B287" s="323" t="s">
        <v>217</v>
      </c>
      <c r="C287" s="323"/>
      <c r="D287" s="323"/>
      <c r="E287" s="323"/>
      <c r="F287" s="323"/>
      <c r="G287" s="323"/>
      <c r="H287" s="323"/>
      <c r="I287" s="323"/>
      <c r="J287" s="323"/>
      <c r="K287" s="323"/>
      <c r="L287" s="323"/>
      <c r="M287" s="324"/>
    </row>
    <row r="288" spans="1:13" ht="15.6" thickTop="1" thickBot="1" x14ac:dyDescent="0.35"/>
    <row r="289" spans="1:13" ht="15" thickTop="1" x14ac:dyDescent="0.3">
      <c r="A289" s="327" t="s">
        <v>87</v>
      </c>
      <c r="B289" s="86" t="s">
        <v>288</v>
      </c>
      <c r="C289" s="86"/>
      <c r="D289" s="87" t="s">
        <v>23</v>
      </c>
      <c r="E289" s="87">
        <v>5</v>
      </c>
      <c r="F289" s="86"/>
      <c r="G289" s="86"/>
      <c r="H289" s="86" t="s">
        <v>24</v>
      </c>
      <c r="I289" s="87">
        <f>SUM(E291:E294)</f>
        <v>98</v>
      </c>
      <c r="J289" s="87" t="s">
        <v>44</v>
      </c>
      <c r="K289" s="86"/>
      <c r="L289" s="86"/>
      <c r="M289" s="88"/>
    </row>
    <row r="290" spans="1:13" ht="15" thickBot="1" x14ac:dyDescent="0.35">
      <c r="A290" s="328"/>
      <c r="B290" s="74" t="s">
        <v>25</v>
      </c>
      <c r="C290" s="70" t="s">
        <v>26</v>
      </c>
      <c r="D290" s="71" t="s">
        <v>27</v>
      </c>
      <c r="E290" s="70" t="s">
        <v>28</v>
      </c>
      <c r="F290" s="70" t="s">
        <v>29</v>
      </c>
      <c r="G290" s="70" t="s">
        <v>30</v>
      </c>
      <c r="H290" s="70" t="s">
        <v>31</v>
      </c>
      <c r="I290" s="70" t="s">
        <v>32</v>
      </c>
      <c r="J290" s="70" t="s">
        <v>33</v>
      </c>
      <c r="K290" s="70" t="s">
        <v>34</v>
      </c>
      <c r="L290" s="70" t="s">
        <v>88</v>
      </c>
      <c r="M290" s="89" t="s">
        <v>15</v>
      </c>
    </row>
    <row r="291" spans="1:13" x14ac:dyDescent="0.3">
      <c r="A291" s="90" t="s">
        <v>58</v>
      </c>
      <c r="B291" s="80" t="s">
        <v>16</v>
      </c>
      <c r="C291" s="183" t="s">
        <v>98</v>
      </c>
      <c r="D291" s="69" t="s">
        <v>285</v>
      </c>
      <c r="E291" s="183">
        <v>40</v>
      </c>
      <c r="F291" s="183" t="s">
        <v>39</v>
      </c>
      <c r="G291" s="183" t="s">
        <v>36</v>
      </c>
      <c r="H291" s="183"/>
      <c r="I291" s="183"/>
      <c r="J291" s="183"/>
      <c r="K291" s="183"/>
      <c r="L291" s="183"/>
      <c r="M291" s="98"/>
    </row>
    <row r="292" spans="1:13" x14ac:dyDescent="0.3">
      <c r="A292" s="92" t="s">
        <v>91</v>
      </c>
      <c r="B292" s="76" t="s">
        <v>18</v>
      </c>
      <c r="C292" s="51" t="s">
        <v>98</v>
      </c>
      <c r="D292" s="53" t="s">
        <v>286</v>
      </c>
      <c r="E292" s="51">
        <v>48</v>
      </c>
      <c r="F292" s="51" t="s">
        <v>39</v>
      </c>
      <c r="G292" s="51" t="s">
        <v>36</v>
      </c>
      <c r="H292" s="51"/>
      <c r="I292" s="51"/>
      <c r="J292" s="51"/>
      <c r="K292" s="51"/>
      <c r="L292" s="51"/>
      <c r="M292" s="134"/>
    </row>
    <row r="293" spans="1:13" x14ac:dyDescent="0.3">
      <c r="A293" s="185" t="s">
        <v>57</v>
      </c>
      <c r="B293" s="188" t="s">
        <v>13</v>
      </c>
      <c r="C293" s="185" t="s">
        <v>98</v>
      </c>
      <c r="D293" s="185" t="s">
        <v>287</v>
      </c>
      <c r="E293" s="185">
        <v>10</v>
      </c>
      <c r="F293" s="185" t="s">
        <v>39</v>
      </c>
      <c r="G293" s="185" t="s">
        <v>40</v>
      </c>
      <c r="H293" s="182">
        <v>1</v>
      </c>
      <c r="I293" s="182">
        <v>1</v>
      </c>
      <c r="J293" s="182">
        <v>1</v>
      </c>
      <c r="K293" s="182"/>
      <c r="L293" s="182">
        <v>1</v>
      </c>
      <c r="M293" s="97"/>
    </row>
    <row r="294" spans="1:13" ht="15" thickBot="1" x14ac:dyDescent="0.35">
      <c r="A294" s="172"/>
      <c r="B294" s="323" t="s">
        <v>217</v>
      </c>
      <c r="C294" s="323"/>
      <c r="D294" s="323"/>
      <c r="E294" s="323"/>
      <c r="F294" s="323"/>
      <c r="G294" s="323"/>
      <c r="H294" s="323"/>
      <c r="I294" s="323"/>
      <c r="J294" s="323"/>
      <c r="K294" s="323"/>
      <c r="L294" s="323"/>
      <c r="M294" s="324"/>
    </row>
    <row r="295" spans="1:13" ht="15.6" thickTop="1" thickBot="1" x14ac:dyDescent="0.35"/>
    <row r="296" spans="1:13" ht="15" thickTop="1" x14ac:dyDescent="0.3">
      <c r="A296" s="327" t="s">
        <v>87</v>
      </c>
      <c r="B296" s="86" t="s">
        <v>313</v>
      </c>
      <c r="C296" s="86"/>
      <c r="D296" s="87" t="s">
        <v>23</v>
      </c>
      <c r="E296" s="87">
        <v>5</v>
      </c>
      <c r="F296" s="86"/>
      <c r="G296" s="86"/>
      <c r="H296" s="86" t="s">
        <v>24</v>
      </c>
      <c r="I296" s="87">
        <v>25</v>
      </c>
      <c r="J296" s="87" t="s">
        <v>44</v>
      </c>
      <c r="K296" s="86"/>
      <c r="L296" s="86"/>
      <c r="M296" s="88"/>
    </row>
    <row r="297" spans="1:13" ht="15" thickBot="1" x14ac:dyDescent="0.35">
      <c r="A297" s="328"/>
      <c r="B297" s="74" t="s">
        <v>25</v>
      </c>
      <c r="C297" s="70" t="s">
        <v>26</v>
      </c>
      <c r="D297" s="71" t="s">
        <v>27</v>
      </c>
      <c r="E297" s="70" t="s">
        <v>28</v>
      </c>
      <c r="F297" s="70" t="s">
        <v>29</v>
      </c>
      <c r="G297" s="70" t="s">
        <v>30</v>
      </c>
      <c r="H297" s="70" t="s">
        <v>31</v>
      </c>
      <c r="I297" s="70" t="s">
        <v>32</v>
      </c>
      <c r="J297" s="70" t="s">
        <v>33</v>
      </c>
      <c r="K297" s="70" t="s">
        <v>34</v>
      </c>
      <c r="L297" s="70" t="s">
        <v>88</v>
      </c>
      <c r="M297" s="89" t="s">
        <v>15</v>
      </c>
    </row>
    <row r="298" spans="1:13" x14ac:dyDescent="0.3">
      <c r="A298" s="192" t="s">
        <v>57</v>
      </c>
      <c r="B298" s="75" t="s">
        <v>13</v>
      </c>
      <c r="C298" s="63" t="s">
        <v>298</v>
      </c>
      <c r="D298" s="65" t="s">
        <v>13</v>
      </c>
      <c r="E298" s="63">
        <v>25</v>
      </c>
      <c r="F298" s="63" t="s">
        <v>37</v>
      </c>
      <c r="G298" s="63" t="s">
        <v>40</v>
      </c>
      <c r="H298" s="63">
        <v>1</v>
      </c>
      <c r="I298" s="63">
        <v>2</v>
      </c>
      <c r="J298" s="63">
        <v>2</v>
      </c>
      <c r="K298" s="63">
        <v>1</v>
      </c>
      <c r="L298" s="63">
        <v>1</v>
      </c>
      <c r="M298" s="157"/>
    </row>
    <row r="299" spans="1:13" ht="15" thickBot="1" x14ac:dyDescent="0.35"/>
    <row r="300" spans="1:13" ht="15" thickTop="1" x14ac:dyDescent="0.3">
      <c r="A300" s="327" t="s">
        <v>87</v>
      </c>
      <c r="B300" s="86" t="s">
        <v>290</v>
      </c>
      <c r="C300" s="86"/>
      <c r="D300" s="87" t="s">
        <v>23</v>
      </c>
      <c r="E300" s="87">
        <v>5</v>
      </c>
      <c r="F300" s="86"/>
      <c r="G300" s="86"/>
      <c r="H300" s="86" t="s">
        <v>24</v>
      </c>
      <c r="I300" s="87">
        <f>SUM(E302:E304)</f>
        <v>63.5</v>
      </c>
      <c r="J300" s="87" t="s">
        <v>44</v>
      </c>
      <c r="K300" s="86"/>
      <c r="L300" s="86"/>
      <c r="M300" s="88"/>
    </row>
    <row r="301" spans="1:13" ht="15" thickBot="1" x14ac:dyDescent="0.35">
      <c r="A301" s="328"/>
      <c r="B301" s="74" t="s">
        <v>25</v>
      </c>
      <c r="C301" s="70" t="s">
        <v>26</v>
      </c>
      <c r="D301" s="71" t="s">
        <v>27</v>
      </c>
      <c r="E301" s="70" t="s">
        <v>28</v>
      </c>
      <c r="F301" s="70" t="s">
        <v>29</v>
      </c>
      <c r="G301" s="70" t="s">
        <v>30</v>
      </c>
      <c r="H301" s="70" t="s">
        <v>31</v>
      </c>
      <c r="I301" s="70" t="s">
        <v>32</v>
      </c>
      <c r="J301" s="70" t="s">
        <v>33</v>
      </c>
      <c r="K301" s="70" t="s">
        <v>34</v>
      </c>
      <c r="L301" s="70" t="s">
        <v>88</v>
      </c>
      <c r="M301" s="89" t="s">
        <v>15</v>
      </c>
    </row>
    <row r="302" spans="1:13" x14ac:dyDescent="0.3">
      <c r="A302" s="252" t="s">
        <v>57</v>
      </c>
      <c r="B302" s="108" t="s">
        <v>13</v>
      </c>
      <c r="C302" s="111" t="s">
        <v>291</v>
      </c>
      <c r="D302" s="110" t="s">
        <v>13</v>
      </c>
      <c r="E302" s="111">
        <v>15</v>
      </c>
      <c r="F302" s="111" t="s">
        <v>39</v>
      </c>
      <c r="G302" s="111" t="s">
        <v>40</v>
      </c>
      <c r="H302" s="111">
        <v>2</v>
      </c>
      <c r="I302" s="111">
        <v>1</v>
      </c>
      <c r="J302" s="111">
        <v>1</v>
      </c>
      <c r="K302" s="111">
        <v>1</v>
      </c>
      <c r="L302" s="111">
        <v>2</v>
      </c>
      <c r="M302" s="253"/>
    </row>
    <row r="303" spans="1:13" x14ac:dyDescent="0.3">
      <c r="A303" s="254" t="s">
        <v>91</v>
      </c>
      <c r="B303" s="78" t="s">
        <v>9</v>
      </c>
      <c r="C303" s="44">
        <v>6</v>
      </c>
      <c r="D303" s="114" t="s">
        <v>141</v>
      </c>
      <c r="E303" s="44">
        <v>24</v>
      </c>
      <c r="F303" s="44" t="s">
        <v>326</v>
      </c>
      <c r="G303" s="44" t="s">
        <v>36</v>
      </c>
      <c r="H303" s="44"/>
      <c r="I303" s="44"/>
      <c r="J303" s="44"/>
      <c r="K303" s="44"/>
      <c r="L303" s="44"/>
      <c r="M303" s="3"/>
    </row>
    <row r="304" spans="1:13" ht="15" thickBot="1" x14ac:dyDescent="0.35">
      <c r="A304" s="255" t="s">
        <v>92</v>
      </c>
      <c r="B304" s="256" t="s">
        <v>19</v>
      </c>
      <c r="C304" s="257">
        <v>8</v>
      </c>
      <c r="D304" s="258" t="s">
        <v>325</v>
      </c>
      <c r="E304" s="257">
        <v>24.5</v>
      </c>
      <c r="F304" s="257" t="s">
        <v>326</v>
      </c>
      <c r="G304" s="257" t="s">
        <v>38</v>
      </c>
      <c r="H304" s="257"/>
      <c r="I304" s="257"/>
      <c r="J304" s="257"/>
      <c r="K304" s="257"/>
      <c r="L304" s="257"/>
      <c r="M304" s="259"/>
    </row>
    <row r="305" spans="1:13" ht="15" thickBot="1" x14ac:dyDescent="0.35"/>
    <row r="306" spans="1:13" ht="15" thickTop="1" x14ac:dyDescent="0.3">
      <c r="A306" s="325" t="s">
        <v>87</v>
      </c>
      <c r="B306" s="86" t="s">
        <v>292</v>
      </c>
      <c r="C306" s="86"/>
      <c r="D306" s="87" t="s">
        <v>23</v>
      </c>
      <c r="E306" s="87">
        <v>8</v>
      </c>
      <c r="F306" s="86"/>
      <c r="G306" s="86"/>
      <c r="H306" s="86" t="s">
        <v>24</v>
      </c>
      <c r="I306" s="87">
        <v>16</v>
      </c>
      <c r="J306" s="87" t="s">
        <v>44</v>
      </c>
      <c r="K306" s="86"/>
      <c r="L306" s="86"/>
      <c r="M306" s="88"/>
    </row>
    <row r="307" spans="1:13" ht="15" thickBot="1" x14ac:dyDescent="0.35">
      <c r="A307" s="326"/>
      <c r="B307" s="74" t="s">
        <v>25</v>
      </c>
      <c r="C307" s="70" t="s">
        <v>26</v>
      </c>
      <c r="D307" s="71" t="s">
        <v>27</v>
      </c>
      <c r="E307" s="70" t="s">
        <v>28</v>
      </c>
      <c r="F307" s="70" t="s">
        <v>29</v>
      </c>
      <c r="G307" s="70" t="s">
        <v>30</v>
      </c>
      <c r="H307" s="70" t="s">
        <v>31</v>
      </c>
      <c r="I307" s="70" t="s">
        <v>32</v>
      </c>
      <c r="J307" s="70" t="s">
        <v>33</v>
      </c>
      <c r="K307" s="70" t="s">
        <v>34</v>
      </c>
      <c r="L307" s="70" t="s">
        <v>88</v>
      </c>
      <c r="M307" s="89" t="s">
        <v>15</v>
      </c>
    </row>
    <row r="308" spans="1:13" x14ac:dyDescent="0.3">
      <c r="A308" s="225" t="s">
        <v>57</v>
      </c>
      <c r="B308" s="226" t="s">
        <v>13</v>
      </c>
      <c r="C308" s="227" t="s">
        <v>293</v>
      </c>
      <c r="D308" s="228" t="s">
        <v>13</v>
      </c>
      <c r="E308" s="227">
        <v>16</v>
      </c>
      <c r="F308" s="227" t="s">
        <v>39</v>
      </c>
      <c r="G308" s="227" t="s">
        <v>38</v>
      </c>
      <c r="H308" s="227">
        <v>2</v>
      </c>
      <c r="I308" s="227">
        <v>3</v>
      </c>
      <c r="J308" s="227">
        <v>4</v>
      </c>
      <c r="K308" s="227">
        <v>2</v>
      </c>
      <c r="L308" s="227">
        <v>2</v>
      </c>
      <c r="M308" s="229"/>
    </row>
    <row r="309" spans="1:13" ht="15" thickBot="1" x14ac:dyDescent="0.35">
      <c r="A309" s="203"/>
      <c r="B309" s="230"/>
      <c r="C309" s="203"/>
      <c r="D309" s="231"/>
      <c r="E309" s="203"/>
      <c r="F309" s="203"/>
      <c r="G309" s="203"/>
      <c r="H309" s="203"/>
      <c r="I309" s="203"/>
      <c r="J309" s="203"/>
      <c r="K309" s="203"/>
      <c r="L309" s="203"/>
      <c r="M309" s="203"/>
    </row>
    <row r="310" spans="1:13" ht="15" thickTop="1" x14ac:dyDescent="0.3">
      <c r="A310" s="325" t="s">
        <v>87</v>
      </c>
      <c r="B310" s="86" t="s">
        <v>294</v>
      </c>
      <c r="C310" s="86"/>
      <c r="D310" s="87" t="s">
        <v>23</v>
      </c>
      <c r="E310" s="87">
        <v>30</v>
      </c>
      <c r="F310" s="86"/>
      <c r="G310" s="86"/>
      <c r="H310" s="86" t="s">
        <v>24</v>
      </c>
      <c r="I310" s="87">
        <v>97</v>
      </c>
      <c r="J310" s="87" t="s">
        <v>44</v>
      </c>
      <c r="K310" s="86"/>
      <c r="L310" s="86"/>
      <c r="M310" s="88"/>
    </row>
    <row r="311" spans="1:13" ht="15" thickBot="1" x14ac:dyDescent="0.35">
      <c r="A311" s="326"/>
      <c r="B311" s="74" t="s">
        <v>25</v>
      </c>
      <c r="C311" s="70" t="s">
        <v>26</v>
      </c>
      <c r="D311" s="71" t="s">
        <v>27</v>
      </c>
      <c r="E311" s="70" t="s">
        <v>28</v>
      </c>
      <c r="F311" s="70" t="s">
        <v>29</v>
      </c>
      <c r="G311" s="70" t="s">
        <v>30</v>
      </c>
      <c r="H311" s="70" t="s">
        <v>31</v>
      </c>
      <c r="I311" s="70" t="s">
        <v>32</v>
      </c>
      <c r="J311" s="70" t="s">
        <v>33</v>
      </c>
      <c r="K311" s="70" t="s">
        <v>34</v>
      </c>
      <c r="L311" s="70" t="s">
        <v>88</v>
      </c>
      <c r="M311" s="89" t="s">
        <v>15</v>
      </c>
    </row>
    <row r="312" spans="1:13" x14ac:dyDescent="0.3">
      <c r="A312" s="225" t="s">
        <v>57</v>
      </c>
      <c r="B312" s="226" t="s">
        <v>13</v>
      </c>
      <c r="C312" s="227" t="s">
        <v>295</v>
      </c>
      <c r="D312" s="228" t="s">
        <v>13</v>
      </c>
      <c r="E312" s="227">
        <v>97</v>
      </c>
      <c r="F312" s="227" t="s">
        <v>39</v>
      </c>
      <c r="G312" s="227" t="s">
        <v>38</v>
      </c>
      <c r="H312" s="227" t="s">
        <v>296</v>
      </c>
      <c r="I312" s="227">
        <v>3</v>
      </c>
      <c r="J312" s="227">
        <v>4</v>
      </c>
      <c r="K312" s="227">
        <v>3</v>
      </c>
      <c r="L312" s="227">
        <v>2</v>
      </c>
      <c r="M312" s="229"/>
    </row>
    <row r="313" spans="1:13" ht="15" thickBot="1" x14ac:dyDescent="0.35">
      <c r="A313" s="203"/>
      <c r="B313" s="230"/>
      <c r="C313" s="203"/>
      <c r="D313" s="231"/>
      <c r="E313" s="203"/>
      <c r="F313" s="203"/>
      <c r="G313" s="203"/>
      <c r="H313" s="203"/>
      <c r="I313" s="203"/>
      <c r="J313" s="203"/>
      <c r="K313" s="203"/>
      <c r="L313" s="203"/>
      <c r="M313" s="203"/>
    </row>
    <row r="314" spans="1:13" ht="15" thickTop="1" x14ac:dyDescent="0.3">
      <c r="A314" s="325" t="s">
        <v>87</v>
      </c>
      <c r="B314" s="86" t="s">
        <v>311</v>
      </c>
      <c r="C314" s="86"/>
      <c r="D314" s="87" t="s">
        <v>23</v>
      </c>
      <c r="E314" s="87">
        <v>5</v>
      </c>
      <c r="F314" s="86"/>
      <c r="G314" s="86"/>
      <c r="H314" s="86" t="s">
        <v>24</v>
      </c>
      <c r="I314" s="87">
        <v>9</v>
      </c>
      <c r="J314" s="87" t="s">
        <v>44</v>
      </c>
      <c r="K314" s="86"/>
      <c r="L314" s="86"/>
      <c r="M314" s="88"/>
    </row>
    <row r="315" spans="1:13" ht="15" thickBot="1" x14ac:dyDescent="0.35">
      <c r="A315" s="326"/>
      <c r="B315" s="74" t="s">
        <v>25</v>
      </c>
      <c r="C315" s="70" t="s">
        <v>26</v>
      </c>
      <c r="D315" s="71" t="s">
        <v>27</v>
      </c>
      <c r="E315" s="70" t="s">
        <v>28</v>
      </c>
      <c r="F315" s="70" t="s">
        <v>29</v>
      </c>
      <c r="G315" s="70" t="s">
        <v>30</v>
      </c>
      <c r="H315" s="70" t="s">
        <v>31</v>
      </c>
      <c r="I315" s="70" t="s">
        <v>32</v>
      </c>
      <c r="J315" s="70" t="s">
        <v>33</v>
      </c>
      <c r="K315" s="70" t="s">
        <v>34</v>
      </c>
      <c r="L315" s="70" t="s">
        <v>88</v>
      </c>
      <c r="M315" s="89" t="s">
        <v>15</v>
      </c>
    </row>
    <row r="316" spans="1:13" x14ac:dyDescent="0.3">
      <c r="A316" s="225" t="s">
        <v>57</v>
      </c>
      <c r="B316" s="226" t="s">
        <v>13</v>
      </c>
      <c r="C316" s="227" t="s">
        <v>312</v>
      </c>
      <c r="D316" s="228" t="s">
        <v>13</v>
      </c>
      <c r="E316" s="227">
        <v>9</v>
      </c>
      <c r="F316" s="227" t="s">
        <v>39</v>
      </c>
      <c r="G316" s="227" t="s">
        <v>38</v>
      </c>
      <c r="H316" s="227">
        <v>1</v>
      </c>
      <c r="I316" s="227">
        <v>2</v>
      </c>
      <c r="J316" s="227"/>
      <c r="K316" s="227">
        <v>2</v>
      </c>
      <c r="L316" s="227">
        <v>1</v>
      </c>
      <c r="M316" s="229"/>
    </row>
  </sheetData>
  <mergeCells count="72">
    <mergeCell ref="A125:A126"/>
    <mergeCell ref="A81:A82"/>
    <mergeCell ref="A96:A97"/>
    <mergeCell ref="A115:A116"/>
    <mergeCell ref="B94:M94"/>
    <mergeCell ref="B104:M104"/>
    <mergeCell ref="B113:M113"/>
    <mergeCell ref="B186:M186"/>
    <mergeCell ref="B123:M123"/>
    <mergeCell ref="B147:M147"/>
    <mergeCell ref="B167:M167"/>
    <mergeCell ref="B177:M177"/>
    <mergeCell ref="B134:M134"/>
    <mergeCell ref="B179:C179"/>
    <mergeCell ref="A6:B6"/>
    <mergeCell ref="A7:B7"/>
    <mergeCell ref="A8:B8"/>
    <mergeCell ref="B79:M79"/>
    <mergeCell ref="A44:A45"/>
    <mergeCell ref="J11:L11"/>
    <mergeCell ref="J12:L12"/>
    <mergeCell ref="A13:C13"/>
    <mergeCell ref="B26:M26"/>
    <mergeCell ref="B42:M42"/>
    <mergeCell ref="A28:A29"/>
    <mergeCell ref="A11:B11"/>
    <mergeCell ref="A12:B12"/>
    <mergeCell ref="A188:A189"/>
    <mergeCell ref="A194:A195"/>
    <mergeCell ref="A169:A170"/>
    <mergeCell ref="A179:A180"/>
    <mergeCell ref="A136:A137"/>
    <mergeCell ref="A149:A150"/>
    <mergeCell ref="A1:M1"/>
    <mergeCell ref="J7:K7"/>
    <mergeCell ref="J8:K8"/>
    <mergeCell ref="J9:L9"/>
    <mergeCell ref="J10:L10"/>
    <mergeCell ref="J2:L2"/>
    <mergeCell ref="J3:K3"/>
    <mergeCell ref="J4:K4"/>
    <mergeCell ref="J5:K5"/>
    <mergeCell ref="A3:B3"/>
    <mergeCell ref="A4:B4"/>
    <mergeCell ref="A5:B5"/>
    <mergeCell ref="A2:B2"/>
    <mergeCell ref="A9:B9"/>
    <mergeCell ref="A10:B10"/>
    <mergeCell ref="J6:K6"/>
    <mergeCell ref="A314:A315"/>
    <mergeCell ref="B294:M294"/>
    <mergeCell ref="A213:A214"/>
    <mergeCell ref="B217:M217"/>
    <mergeCell ref="A219:A220"/>
    <mergeCell ref="B238:M238"/>
    <mergeCell ref="A289:A290"/>
    <mergeCell ref="B270:M270"/>
    <mergeCell ref="A272:A273"/>
    <mergeCell ref="B287:M287"/>
    <mergeCell ref="A240:A241"/>
    <mergeCell ref="B252:M252"/>
    <mergeCell ref="A254:A255"/>
    <mergeCell ref="B192:M192"/>
    <mergeCell ref="B199:M199"/>
    <mergeCell ref="A310:A311"/>
    <mergeCell ref="A296:A297"/>
    <mergeCell ref="B262:M262"/>
    <mergeCell ref="A264:A265"/>
    <mergeCell ref="A201:A202"/>
    <mergeCell ref="A306:A307"/>
    <mergeCell ref="B211:M211"/>
    <mergeCell ref="A300:A301"/>
  </mergeCells>
  <dataValidations count="5">
    <dataValidation type="list" allowBlank="1" showInputMessage="1" showErrorMessage="1" promptTitle="mensuelle;bimensuelle" sqref="G117:G122 G30:G41 G46:G78 G83:G93 G127:G133 G171:G176 G190:G191 P6 O8 G151:G166 G181:G185 G203:G210 G215:G216 G242:G251 G256:G261 G266:G269 G274:G286 G298 G302:G304 G308 G312 G316 G98:G103 G108:G112 G138:G146 G196:G198 G221:G237 G291:G293 G19:G25 P4">
      <formula1>"Journalier,Mensuel,Hebdomadaire,Trihebdomadaire,Bihebdomadaire,Bimensuel,PRESTATION SUPPRIMÉE"</formula1>
    </dataValidation>
    <dataValidation type="list" allowBlank="1" showInputMessage="1" showErrorMessage="1" sqref="F117:F122 F30:F41 F46:F78 F83:F93 F127:F133 F171:F176 F190:F191 F151:F166 F181:F185 F203:F210 F215:F216 F242:F251 F256:F261 F266:F269 F274:F286 F298 F291:F293 F308 F312 F316 F98:F103 F108:F112 F138:F146 F196:F198 F221:F237">
      <formula1>"Moquette,Carrelage,Thermoplastique,ciment peint,Tapis,Parquet,Plancher technique,Presta vitreries"</formula1>
    </dataValidation>
    <dataValidation type="list" allowBlank="1" showInputMessage="1" showErrorMessage="1" sqref="B19:B25 A3:A12 B221:B237 B196:B198 B138:B146 B108:B112 B98:B103 B316 B312 B308 B302:B304 B298 B274:B286 B190:B191 B171:B176 B127:B133 B83:B93 B46:B78 B117:B122 O4 B291:B293 B151:B166 B181:B185 B203:B210 B215:B216 B242:B251 B256:B261 B266:B269 B30:B41">
      <formula1>$A$3:$A$12</formula1>
    </dataValidation>
    <dataValidation type="list" allowBlank="1" showInputMessage="1" showErrorMessage="1" sqref="F19:F25">
      <formula1>"Moquette,Carrelage,Thermoplastique,ciment peint,Tapis,Parquet,Plancher technique,Presta vitreries,Carrelage antidérapant"</formula1>
    </dataValidation>
    <dataValidation type="list" allowBlank="1" showInputMessage="1" showErrorMessage="1" sqref="F302:F304">
      <formula1>"béton,Moquette,Carrelage,Thermoplastique,ciment peint,Tapis,Parquet,Plancher technique,Presta vitreries"</formula1>
    </dataValidation>
  </dataValidations>
  <pageMargins left="0.25" right="0.25" top="0.75" bottom="0.75" header="0.3" footer="0.3"/>
  <pageSetup paperSize="8" scale="68" fitToHeight="0" orientation="landscape" r:id="rId1"/>
  <drawing r:id="rId2"/>
  <legacyDrawing r:id="rId3"/>
  <tableParts count="3"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F29"/>
  <sheetViews>
    <sheetView tabSelected="1" workbookViewId="0">
      <selection sqref="A1:F1"/>
    </sheetView>
  </sheetViews>
  <sheetFormatPr baseColWidth="10" defaultColWidth="14.33203125" defaultRowHeight="14.4" x14ac:dyDescent="0.3"/>
  <cols>
    <col min="1" max="1" width="43.5546875" style="11" customWidth="1"/>
    <col min="2" max="2" width="20" style="11" customWidth="1"/>
    <col min="3" max="6" width="18.6640625" style="11" customWidth="1"/>
    <col min="7" max="16384" width="14.33203125" style="11"/>
  </cols>
  <sheetData>
    <row r="1" spans="1:6" s="1" customFormat="1" ht="56.25" customHeight="1" x14ac:dyDescent="0.3">
      <c r="A1" s="381" t="s">
        <v>342</v>
      </c>
      <c r="B1" s="381"/>
      <c r="C1" s="381"/>
      <c r="D1" s="381"/>
      <c r="E1" s="381"/>
      <c r="F1" s="381"/>
    </row>
    <row r="2" spans="1:6" ht="18" x14ac:dyDescent="0.3">
      <c r="A2" s="13"/>
      <c r="B2" s="13"/>
      <c r="C2" s="13"/>
      <c r="D2" s="12"/>
      <c r="E2" s="12"/>
      <c r="F2" s="12"/>
    </row>
    <row r="4" spans="1:6" ht="28.2" x14ac:dyDescent="0.3">
      <c r="A4" s="378" t="s">
        <v>89</v>
      </c>
      <c r="B4" s="378"/>
      <c r="C4" s="378"/>
      <c r="D4" s="378"/>
      <c r="E4" s="378"/>
      <c r="F4" s="378"/>
    </row>
    <row r="5" spans="1:6" ht="28.8" x14ac:dyDescent="0.3">
      <c r="A5" s="379" t="s">
        <v>45</v>
      </c>
      <c r="B5" s="380"/>
      <c r="C5" s="284" t="s">
        <v>322</v>
      </c>
      <c r="D5" s="284" t="s">
        <v>46</v>
      </c>
      <c r="E5" s="284" t="s">
        <v>47</v>
      </c>
      <c r="F5" s="284" t="s">
        <v>48</v>
      </c>
    </row>
    <row r="6" spans="1:6" x14ac:dyDescent="0.3">
      <c r="A6" s="372" t="s">
        <v>169</v>
      </c>
      <c r="B6" s="374"/>
      <c r="C6" s="196">
        <v>120</v>
      </c>
      <c r="D6" s="196">
        <v>120</v>
      </c>
      <c r="E6" s="44">
        <v>0</v>
      </c>
      <c r="F6" s="241"/>
    </row>
    <row r="7" spans="1:6" x14ac:dyDescent="0.3">
      <c r="A7" s="372" t="s">
        <v>170</v>
      </c>
      <c r="B7" s="374"/>
      <c r="C7" s="196">
        <v>227.28</v>
      </c>
      <c r="D7" s="196">
        <v>227.28</v>
      </c>
      <c r="E7" s="44">
        <v>0</v>
      </c>
      <c r="F7" s="241"/>
    </row>
    <row r="8" spans="1:6" x14ac:dyDescent="0.3">
      <c r="A8" s="372" t="s">
        <v>171</v>
      </c>
      <c r="B8" s="374"/>
      <c r="C8" s="196">
        <v>340</v>
      </c>
      <c r="D8" s="196">
        <v>340</v>
      </c>
      <c r="E8" s="44">
        <v>0</v>
      </c>
      <c r="F8" s="241"/>
    </row>
    <row r="9" spans="1:6" x14ac:dyDescent="0.3">
      <c r="A9" s="372" t="s">
        <v>172</v>
      </c>
      <c r="B9" s="374"/>
      <c r="C9" s="196">
        <v>396.68</v>
      </c>
      <c r="D9" s="196">
        <v>396.68</v>
      </c>
      <c r="E9" s="44">
        <v>0</v>
      </c>
      <c r="F9" s="241"/>
    </row>
    <row r="10" spans="1:6" x14ac:dyDescent="0.3">
      <c r="A10" s="372" t="s">
        <v>173</v>
      </c>
      <c r="B10" s="374"/>
      <c r="C10" s="196">
        <v>32.840000000000003</v>
      </c>
      <c r="D10" s="196">
        <v>32.840000000000003</v>
      </c>
      <c r="E10" s="44">
        <v>0</v>
      </c>
      <c r="F10" s="241"/>
    </row>
    <row r="11" spans="1:6" x14ac:dyDescent="0.3">
      <c r="A11" s="372" t="s">
        <v>174</v>
      </c>
      <c r="B11" s="374"/>
      <c r="C11" s="196">
        <v>4.6399999999999997</v>
      </c>
      <c r="D11" s="196">
        <v>4.6399999999999997</v>
      </c>
      <c r="E11" s="44">
        <v>0</v>
      </c>
      <c r="F11" s="241"/>
    </row>
    <row r="12" spans="1:6" x14ac:dyDescent="0.3">
      <c r="A12" s="372" t="s">
        <v>175</v>
      </c>
      <c r="B12" s="374"/>
      <c r="C12" s="196">
        <v>27.36</v>
      </c>
      <c r="D12" s="196">
        <v>27.36</v>
      </c>
      <c r="E12" s="44">
        <v>0</v>
      </c>
      <c r="F12" s="241"/>
    </row>
    <row r="13" spans="1:6" x14ac:dyDescent="0.3">
      <c r="A13" s="372" t="s">
        <v>176</v>
      </c>
      <c r="B13" s="374"/>
      <c r="C13" s="196">
        <v>90.64</v>
      </c>
      <c r="D13" s="196">
        <v>90.64</v>
      </c>
      <c r="E13" s="44">
        <v>0</v>
      </c>
      <c r="F13" s="241"/>
    </row>
    <row r="14" spans="1:6" x14ac:dyDescent="0.3">
      <c r="A14" s="372" t="s">
        <v>177</v>
      </c>
      <c r="B14" s="374"/>
      <c r="C14" s="196">
        <v>250.6</v>
      </c>
      <c r="D14" s="196">
        <v>250.6</v>
      </c>
      <c r="E14" s="44">
        <v>0</v>
      </c>
      <c r="F14" s="241"/>
    </row>
    <row r="15" spans="1:6" x14ac:dyDescent="0.3">
      <c r="A15" s="376" t="s">
        <v>323</v>
      </c>
      <c r="B15" s="377"/>
      <c r="C15" s="44">
        <v>109</v>
      </c>
      <c r="D15" s="44">
        <v>109</v>
      </c>
      <c r="E15" s="44">
        <v>0</v>
      </c>
      <c r="F15" s="14"/>
    </row>
    <row r="16" spans="1:6" x14ac:dyDescent="0.3">
      <c r="A16" s="372" t="s">
        <v>205</v>
      </c>
      <c r="B16" s="374"/>
      <c r="C16" s="196">
        <v>33.200000000000003</v>
      </c>
      <c r="D16" s="196">
        <v>33.200000000000003</v>
      </c>
      <c r="E16" s="44">
        <v>0</v>
      </c>
      <c r="F16" s="241"/>
    </row>
    <row r="17" spans="1:6" x14ac:dyDescent="0.3">
      <c r="A17" s="372" t="s">
        <v>206</v>
      </c>
      <c r="B17" s="374"/>
      <c r="C17" s="196">
        <v>84.02</v>
      </c>
      <c r="D17" s="196">
        <v>84.02</v>
      </c>
      <c r="E17" s="44">
        <v>0</v>
      </c>
      <c r="F17" s="241"/>
    </row>
    <row r="18" spans="1:6" x14ac:dyDescent="0.3">
      <c r="A18" s="372" t="s">
        <v>207</v>
      </c>
      <c r="B18" s="374"/>
      <c r="C18" s="196">
        <v>126.94</v>
      </c>
      <c r="D18" s="196">
        <v>126.94</v>
      </c>
      <c r="E18" s="44">
        <v>0</v>
      </c>
      <c r="F18" s="241"/>
    </row>
    <row r="19" spans="1:6" x14ac:dyDescent="0.3">
      <c r="A19" s="372" t="s">
        <v>208</v>
      </c>
      <c r="B19" s="374"/>
      <c r="C19" s="196">
        <v>69.38</v>
      </c>
      <c r="D19" s="196">
        <v>69.38</v>
      </c>
      <c r="E19" s="44">
        <v>0</v>
      </c>
      <c r="F19" s="241"/>
    </row>
    <row r="20" spans="1:6" x14ac:dyDescent="0.3">
      <c r="A20" s="372" t="s">
        <v>209</v>
      </c>
      <c r="B20" s="374"/>
      <c r="C20" s="196">
        <v>12.72</v>
      </c>
      <c r="D20" s="196">
        <v>12.72</v>
      </c>
      <c r="E20" s="44">
        <v>0</v>
      </c>
      <c r="F20" s="241"/>
    </row>
    <row r="21" spans="1:6" x14ac:dyDescent="0.3">
      <c r="A21" s="372" t="s">
        <v>178</v>
      </c>
      <c r="B21" s="374"/>
      <c r="C21" s="196">
        <v>7.66</v>
      </c>
      <c r="D21" s="196">
        <v>7.66</v>
      </c>
      <c r="E21" s="44">
        <v>0</v>
      </c>
      <c r="F21" s="241"/>
    </row>
    <row r="22" spans="1:6" x14ac:dyDescent="0.3">
      <c r="A22" s="372" t="s">
        <v>50</v>
      </c>
      <c r="B22" s="374"/>
      <c r="C22" s="196">
        <v>31.68</v>
      </c>
      <c r="D22" s="196">
        <v>31.68</v>
      </c>
      <c r="E22" s="44">
        <v>0</v>
      </c>
      <c r="F22" s="241"/>
    </row>
    <row r="23" spans="1:6" x14ac:dyDescent="0.3">
      <c r="A23" s="372" t="s">
        <v>289</v>
      </c>
      <c r="B23" s="374"/>
      <c r="C23" s="196">
        <v>39.479999999999997</v>
      </c>
      <c r="D23" s="196">
        <v>39.479999999999997</v>
      </c>
      <c r="E23" s="44">
        <v>0</v>
      </c>
      <c r="F23" s="241"/>
    </row>
    <row r="24" spans="1:6" x14ac:dyDescent="0.3">
      <c r="A24" s="372" t="s">
        <v>303</v>
      </c>
      <c r="B24" s="373"/>
      <c r="C24" s="196">
        <v>200</v>
      </c>
      <c r="D24" s="196">
        <v>200</v>
      </c>
      <c r="E24" s="44">
        <v>0</v>
      </c>
      <c r="F24" s="241"/>
    </row>
    <row r="25" spans="1:6" x14ac:dyDescent="0.3">
      <c r="A25" s="372" t="s">
        <v>179</v>
      </c>
      <c r="B25" s="374"/>
      <c r="C25" s="196">
        <v>190.7</v>
      </c>
      <c r="D25" s="44">
        <v>0</v>
      </c>
      <c r="E25" s="44">
        <v>190.7</v>
      </c>
      <c r="F25" s="241"/>
    </row>
    <row r="26" spans="1:6" x14ac:dyDescent="0.3">
      <c r="A26" s="4"/>
      <c r="B26" s="282" t="s">
        <v>49</v>
      </c>
      <c r="C26" s="283">
        <f>SUM(C6:C25)</f>
        <v>2394.8199999999997</v>
      </c>
      <c r="D26" s="283">
        <f>SUM(D6:D25)</f>
        <v>2204.12</v>
      </c>
      <c r="E26" s="283">
        <f>SUM(E6:E25)</f>
        <v>190.7</v>
      </c>
    </row>
    <row r="29" spans="1:6" x14ac:dyDescent="0.3">
      <c r="A29" s="375"/>
      <c r="B29" s="375"/>
      <c r="C29" s="375"/>
      <c r="D29" s="375"/>
      <c r="E29" s="375"/>
      <c r="F29" s="375"/>
    </row>
  </sheetData>
  <mergeCells count="24">
    <mergeCell ref="A5:B5"/>
    <mergeCell ref="A12:B12"/>
    <mergeCell ref="A6:B6"/>
    <mergeCell ref="A7:B7"/>
    <mergeCell ref="A8:B8"/>
    <mergeCell ref="A9:B9"/>
    <mergeCell ref="A10:B10"/>
    <mergeCell ref="A11:B11"/>
    <mergeCell ref="A1:F1"/>
    <mergeCell ref="A24:B24"/>
    <mergeCell ref="A25:B25"/>
    <mergeCell ref="A29:F29"/>
    <mergeCell ref="A13:B13"/>
    <mergeCell ref="A14:B14"/>
    <mergeCell ref="A15:B15"/>
    <mergeCell ref="A21:B21"/>
    <mergeCell ref="A16:B16"/>
    <mergeCell ref="A17:B17"/>
    <mergeCell ref="A18:B18"/>
    <mergeCell ref="A19:B19"/>
    <mergeCell ref="A20:B20"/>
    <mergeCell ref="A23:B23"/>
    <mergeCell ref="A4:F4"/>
    <mergeCell ref="A22:B22"/>
  </mergeCells>
  <pageMargins left="0.7" right="0.7" top="0.75" bottom="0.75" header="0.3" footer="0.3"/>
  <pageSetup paperSize="8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tatus xmlns="http://schemas.microsoft.com/sharepoint/v3/fields">Non commencé</_Statu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9779F5E2A0D4A8F15EACAD1B8CB46" ma:contentTypeVersion="2" ma:contentTypeDescription="Crée un document." ma:contentTypeScope="" ma:versionID="a79ffe469b3ade4648646eafd3d16411">
  <xsd:schema xmlns:xsd="http://www.w3.org/2001/XMLSchema" xmlns:xs="http://www.w3.org/2001/XMLSchema" xmlns:p="http://schemas.microsoft.com/office/2006/metadata/properties" xmlns:ns2="http://schemas.microsoft.com/sharepoint/v3/fields" xmlns:ns3="f5b4ab93-4553-4874-b8b4-bf29e03071f1" targetNamespace="http://schemas.microsoft.com/office/2006/metadata/properties" ma:root="true" ma:fieldsID="be3aff12db015d83a9e401870c3cf96c" ns2:_="" ns3:_="">
    <xsd:import namespace="http://schemas.microsoft.com/sharepoint/v3/fields"/>
    <xsd:import namespace="f5b4ab93-4553-4874-b8b4-bf29e03071f1"/>
    <xsd:element name="properties">
      <xsd:complexType>
        <xsd:sequence>
          <xsd:element name="documentManagement">
            <xsd:complexType>
              <xsd:all>
                <xsd:element ref="ns2:_Status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8" nillable="true" ma:displayName="État" ma:default="Non commencé" ma:internalName="_Status">
      <xsd:simpleType>
        <xsd:union memberTypes="dms:Text">
          <xsd:simpleType>
            <xsd:restriction base="dms:Choice">
              <xsd:enumeration value="Non commencé"/>
              <xsd:enumeration value="Brouillon"/>
              <xsd:enumeration value="Révisé"/>
              <xsd:enumeration value="Planifié"/>
              <xsd:enumeration value="Publié"/>
              <xsd:enumeration value="Final"/>
              <xsd:enumeration value="Date d'expiration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b4ab93-4553-4874-b8b4-bf29e03071f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 ma:index="9" ma:displayName="Commentaire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État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71732E-759E-4D67-A36B-BD1B0D688D7A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f5b4ab93-4553-4874-b8b4-bf29e03071f1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C1A5D6C-3615-4ADB-A8EC-A3675A5403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262550-328D-491E-9BEF-0B0A14E4A0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f5b4ab93-4553-4874-b8b4-bf29e03071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1.1a -Nature et Fréquence</vt:lpstr>
      <vt:lpstr>1.1b - Mono Martignas</vt:lpstr>
      <vt:lpstr>1.1c - Vitrerie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LATECOERE Anne-Marie SA CL NORMALE DEF</dc:creator>
  <cp:lastModifiedBy>TOLEDO-GASCON Aurelie ADJT ADM AE</cp:lastModifiedBy>
  <cp:lastPrinted>2025-03-20T12:22:47Z</cp:lastPrinted>
  <dcterms:created xsi:type="dcterms:W3CDTF">2020-12-03T15:32:17Z</dcterms:created>
  <dcterms:modified xsi:type="dcterms:W3CDTF">2025-05-28T08:26:02Z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0x010100C8A9779F5E2A0D4A8F15EACAD1B8CB46</vt:lpwstr>
  </property>
</Properties>
</file>